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8.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plsen\Dropbox\★★NAS backup 用\教材注文用紙\★編集用基本データ\"/>
    </mc:Choice>
  </mc:AlternateContent>
  <xr:revisionPtr revIDLastSave="0" documentId="13_ncr:1_{3E352857-8A67-4054-BF8F-B2B0169F40CC}" xr6:coauthVersionLast="47" xr6:coauthVersionMax="47" xr10:uidLastSave="{00000000-0000-0000-0000-000000000000}"/>
  <bookViews>
    <workbookView xWindow="-110" yWindow="-110" windowWidth="25820" windowHeight="13900" tabRatio="746" firstSheet="1" activeTab="4" xr2:uid="{00000000-000D-0000-FFFF-FFFF00000000}"/>
  </bookViews>
  <sheets>
    <sheet name="Excel Order" sheetId="1" r:id="rId1"/>
    <sheet name="A. Classroom" sheetId="11" r:id="rId2"/>
    <sheet name="B. Homework" sheetId="10" r:id="rId3"/>
    <sheet name="B-2. Badge" sheetId="13" r:id="rId4"/>
    <sheet name="B-3. Sticker" sheetId="14" r:id="rId5"/>
    <sheet name="C. Click, CL Price" sheetId="6" r:id="rId6"/>
    <sheet name="D. Click" sheetId="4" r:id="rId7"/>
    <sheet name="E. Click Listen" sheetId="5" r:id="rId8"/>
    <sheet name="F-1. Click Flash" sheetId="7" r:id="rId9"/>
    <sheet name="F-2. CF確認書" sheetId="8" r:id="rId10"/>
  </sheets>
  <definedNames>
    <definedName name="_xlnm.Print_Area" localSheetId="1">'A. Classroom'!$A$1:$L$52</definedName>
    <definedName name="_xlnm.Print_Area" localSheetId="2">'B. Homework'!$A$1:$M$51</definedName>
    <definedName name="_xlnm.Print_Area" localSheetId="3">'B-2. Badge'!$A$1:$G$22</definedName>
    <definedName name="_xlnm.Print_Area" localSheetId="4">'B-3. Sticker'!$A$1:$F$20</definedName>
    <definedName name="_xlnm.Print_Area" localSheetId="5">'C. Click, CL Price'!$A$3:$K$9,'C. Click, CL Price'!$A$20:$K$24,'C. Click, CL Price'!$A$88:$L$88,'C. Click, CL Price'!$B$99:$L$101,'C. Click, CL Price'!$B$105:$L$109</definedName>
    <definedName name="_xlnm.Print_Area" localSheetId="6">'D. Click'!$A$1:$M$71</definedName>
    <definedName name="_xlnm.Print_Area" localSheetId="7">'E. Click Listen'!$A$1:$M$73</definedName>
    <definedName name="_xlnm.Print_Area" localSheetId="0">'Excel Order'!$A$1:$E$40</definedName>
    <definedName name="_xlnm.Print_Area" localSheetId="8">'F-1. Click Flash'!$A$1:$P$47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14" l="1"/>
  <c r="G22" i="13" l="1"/>
  <c r="M44" i="10"/>
  <c r="M43" i="10"/>
  <c r="E43" i="10"/>
  <c r="D43" i="10"/>
  <c r="G43" i="10" s="1"/>
  <c r="M42" i="10"/>
  <c r="E42" i="10"/>
  <c r="D42" i="10"/>
  <c r="G42" i="10" s="1"/>
  <c r="M41" i="10"/>
  <c r="G41" i="10"/>
  <c r="M40" i="10"/>
  <c r="G40" i="10"/>
  <c r="M39" i="10"/>
  <c r="G39" i="10"/>
  <c r="M38" i="10"/>
  <c r="G38" i="10"/>
  <c r="M37" i="10"/>
  <c r="G37" i="10"/>
  <c r="M36" i="10"/>
  <c r="G36" i="10"/>
  <c r="M35" i="10"/>
  <c r="G35" i="10"/>
  <c r="M34" i="10"/>
  <c r="G34" i="10"/>
  <c r="M33" i="10"/>
  <c r="G33" i="10"/>
  <c r="M32" i="10"/>
  <c r="G32" i="10"/>
  <c r="M31" i="10"/>
  <c r="G31" i="10"/>
  <c r="M30" i="10"/>
  <c r="G30" i="10"/>
  <c r="M29" i="10"/>
  <c r="G29" i="10"/>
  <c r="M28" i="10"/>
  <c r="G28" i="10"/>
  <c r="M27" i="10"/>
  <c r="G27" i="10"/>
  <c r="M26" i="10"/>
  <c r="G26" i="10"/>
  <c r="M25" i="10"/>
  <c r="G25" i="10"/>
  <c r="M24" i="10"/>
  <c r="G24" i="10"/>
  <c r="M23" i="10"/>
  <c r="G23" i="10"/>
  <c r="M22" i="10"/>
  <c r="G22" i="10"/>
  <c r="M21" i="10"/>
  <c r="G21" i="10"/>
  <c r="M20" i="10"/>
  <c r="G20" i="10"/>
  <c r="M19" i="10"/>
  <c r="G19" i="10"/>
  <c r="M18" i="10"/>
  <c r="G18" i="10"/>
  <c r="M17" i="10"/>
  <c r="G17" i="10"/>
  <c r="M16" i="10"/>
  <c r="G16" i="10"/>
  <c r="M15" i="10"/>
  <c r="G15" i="10"/>
  <c r="M14" i="10"/>
  <c r="E14" i="10"/>
  <c r="D14" i="10"/>
  <c r="G14" i="10" s="1"/>
  <c r="M13" i="10"/>
  <c r="G13" i="10"/>
  <c r="M12" i="10"/>
  <c r="G12" i="10"/>
  <c r="M11" i="10"/>
  <c r="G11" i="10"/>
  <c r="F47" i="11"/>
  <c r="J46" i="11"/>
  <c r="F46" i="11"/>
  <c r="F45" i="11"/>
  <c r="L44" i="11"/>
  <c r="F44" i="11"/>
  <c r="L43" i="11"/>
  <c r="F43" i="11"/>
  <c r="L42" i="11"/>
  <c r="F42" i="11"/>
  <c r="L41" i="11"/>
  <c r="F41" i="11"/>
  <c r="L40" i="11"/>
  <c r="F40" i="11"/>
  <c r="L39" i="11"/>
  <c r="F39" i="11"/>
  <c r="L38" i="11"/>
  <c r="F38" i="11"/>
  <c r="L37" i="11"/>
  <c r="F37" i="11"/>
  <c r="L36" i="11"/>
  <c r="F36" i="11"/>
  <c r="L35" i="11"/>
  <c r="F35" i="11"/>
  <c r="L34" i="11"/>
  <c r="F34" i="11"/>
  <c r="L33" i="11"/>
  <c r="F33" i="11"/>
  <c r="L32" i="11"/>
  <c r="F32" i="11"/>
  <c r="L31" i="11"/>
  <c r="F31" i="11"/>
  <c r="L30" i="11"/>
  <c r="F30" i="11"/>
  <c r="L29" i="11"/>
  <c r="F29" i="11"/>
  <c r="L28" i="11"/>
  <c r="F28" i="11"/>
  <c r="L27" i="11"/>
  <c r="F27" i="11"/>
  <c r="L26" i="11"/>
  <c r="F26" i="11"/>
  <c r="L25" i="11"/>
  <c r="F25" i="11"/>
  <c r="L24" i="11"/>
  <c r="F24" i="11"/>
  <c r="L23" i="11"/>
  <c r="F23" i="11"/>
  <c r="L22" i="11"/>
  <c r="F22" i="11"/>
  <c r="L21" i="11"/>
  <c r="F21" i="11"/>
  <c r="L20" i="11"/>
  <c r="F20" i="11"/>
  <c r="L19" i="11"/>
  <c r="F19" i="11"/>
  <c r="L18" i="11"/>
  <c r="F18" i="11"/>
  <c r="L17" i="11"/>
  <c r="F17" i="11"/>
  <c r="L16" i="11"/>
  <c r="F16" i="11"/>
  <c r="L15" i="11"/>
  <c r="F15" i="11"/>
  <c r="L14" i="11"/>
  <c r="F14" i="11"/>
  <c r="L13" i="11"/>
  <c r="F13" i="11"/>
  <c r="L12" i="11"/>
  <c r="F12" i="11"/>
  <c r="L11" i="11"/>
  <c r="F11" i="11"/>
  <c r="L10" i="11"/>
  <c r="F10" i="11"/>
  <c r="L9" i="11"/>
  <c r="F9" i="11"/>
  <c r="L8" i="11"/>
  <c r="F8" i="11"/>
  <c r="D59" i="10"/>
  <c r="C59" i="10"/>
  <c r="K46" i="10"/>
  <c r="K46" i="11" l="1"/>
  <c r="L46" i="10"/>
  <c r="B18" i="4" l="1"/>
  <c r="N9" i="7" l="1"/>
  <c r="N20" i="7" l="1"/>
  <c r="N19" i="7"/>
  <c r="M9" i="7"/>
  <c r="N11" i="7" l="1"/>
  <c r="N24" i="7" s="1"/>
  <c r="D24" i="6"/>
  <c r="D23" i="6"/>
  <c r="D22" i="6"/>
  <c r="D21" i="6"/>
  <c r="G57" i="6" l="1"/>
  <c r="F57" i="6"/>
  <c r="E57" i="6"/>
  <c r="D57" i="6"/>
  <c r="K38" i="6"/>
  <c r="J38" i="6"/>
  <c r="K37" i="6"/>
  <c r="J37" i="6"/>
  <c r="K35" i="6"/>
  <c r="J35" i="6"/>
  <c r="K30" i="6"/>
  <c r="J30" i="6"/>
  <c r="K25" i="5" l="1"/>
  <c r="I24" i="5"/>
  <c r="G24" i="5"/>
  <c r="E24" i="5"/>
  <c r="B24" i="5"/>
  <c r="K21" i="5"/>
  <c r="I20" i="5"/>
  <c r="G20" i="5"/>
  <c r="E20" i="5"/>
  <c r="B20" i="5"/>
  <c r="K20" i="5" l="1"/>
  <c r="K24" i="5"/>
  <c r="I18" i="4"/>
  <c r="G18" i="4"/>
  <c r="E18" i="4"/>
  <c r="I22" i="4"/>
  <c r="G22" i="4"/>
  <c r="E22" i="4"/>
  <c r="B22" i="4"/>
  <c r="K29" i="5" l="1"/>
  <c r="K23" i="4"/>
  <c r="K19" i="4"/>
  <c r="K18" i="4" l="1"/>
  <c r="K22" i="4"/>
  <c r="K2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I47" authorId="0" shapeId="0" xr:uid="{00000000-0006-0000-0600-000001000000}">
      <text>
        <r>
          <rPr>
            <sz val="9"/>
            <color indexed="81"/>
            <rFont val="Arial"/>
            <family val="2"/>
          </rPr>
          <t>After fill in the above, print out the form and please sign here.</t>
        </r>
      </text>
    </comment>
  </commentList>
</comments>
</file>

<file path=xl/sharedStrings.xml><?xml version="1.0" encoding="utf-8"?>
<sst xmlns="http://schemas.openxmlformats.org/spreadsheetml/2006/main" count="680" uniqueCount="573">
  <si>
    <t>3-Letter Reading Cards</t>
    <phoneticPr fontId="1"/>
  </si>
  <si>
    <t>3-Letter Reading Bingo</t>
    <phoneticPr fontId="1"/>
  </si>
  <si>
    <t>　　　Alphabet Cards</t>
  </si>
  <si>
    <t>　　　Color Cards</t>
  </si>
  <si>
    <t>　　　Feeling Cards 1</t>
  </si>
  <si>
    <t>　　　Feeling Cards 2</t>
  </si>
  <si>
    <t>　　　Noun Cards</t>
  </si>
  <si>
    <t>　　　Number Cards</t>
  </si>
  <si>
    <t>　　　Shape Cards</t>
  </si>
  <si>
    <t>Number Bingo B</t>
  </si>
  <si>
    <t>Number Flash Cards</t>
  </si>
  <si>
    <t>PCCs</t>
    <phoneticPr fontId="1"/>
  </si>
  <si>
    <t>Phonic Charts</t>
  </si>
  <si>
    <t>PICs</t>
    <phoneticPr fontId="1"/>
  </si>
  <si>
    <t xml:space="preserve">Pro-Con Cards </t>
  </si>
  <si>
    <t>Pro-Con Posters</t>
  </si>
  <si>
    <t>Pronunciation Boards</t>
  </si>
  <si>
    <t>Q/A B Cue Cards</t>
    <phoneticPr fontId="1"/>
  </si>
  <si>
    <t>Q/A B Expanded Question Flash Cards</t>
    <phoneticPr fontId="1"/>
  </si>
  <si>
    <t>Qwestion-ables</t>
  </si>
  <si>
    <t>Roman Numeral Cards</t>
  </si>
  <si>
    <t>Shopaholics</t>
  </si>
  <si>
    <t>Small Talk</t>
  </si>
  <si>
    <t>Snake Game</t>
  </si>
  <si>
    <t>Speed Roll Cards</t>
  </si>
  <si>
    <t>Telephone Dialogues</t>
  </si>
  <si>
    <t>Time / Season Bingo</t>
  </si>
  <si>
    <t>Trace-abets</t>
  </si>
  <si>
    <t>Trialog Cards</t>
    <phoneticPr fontId="1"/>
  </si>
  <si>
    <t>Verb Attack</t>
  </si>
  <si>
    <t>Verb Cards (Pink)</t>
    <phoneticPr fontId="1"/>
  </si>
  <si>
    <t>Verb Cards (Yellow)</t>
  </si>
  <si>
    <t>Verb Cards (Blue)</t>
  </si>
  <si>
    <t>Verb Cards (Green)</t>
  </si>
  <si>
    <t>Notes:</t>
    <phoneticPr fontId="1"/>
  </si>
  <si>
    <t>発送完了日：</t>
    <rPh sb="0" eb="2">
      <t>ハッソウ</t>
    </rPh>
    <rPh sb="2" eb="5">
      <t>カンリョウビ</t>
    </rPh>
    <phoneticPr fontId="1"/>
  </si>
  <si>
    <t>出荷伝票No.：</t>
    <rPh sb="0" eb="4">
      <t>シュッカデンピョウ</t>
    </rPh>
    <phoneticPr fontId="1"/>
  </si>
  <si>
    <t>その他：</t>
    <rPh sb="2" eb="3">
      <t>タ</t>
    </rPh>
    <phoneticPr fontId="1"/>
  </si>
  <si>
    <t>Notes:</t>
    <phoneticPr fontId="1"/>
  </si>
  <si>
    <t>S校連絡完了日：</t>
    <rPh sb="1" eb="2">
      <t>コウ</t>
    </rPh>
    <rPh sb="2" eb="7">
      <t>レンラクカンリョウビ</t>
    </rPh>
    <phoneticPr fontId="1"/>
  </si>
  <si>
    <t>9th Rank</t>
    <phoneticPr fontId="1"/>
  </si>
  <si>
    <t>8th Rank</t>
    <phoneticPr fontId="1"/>
  </si>
  <si>
    <t>7th Rank</t>
    <phoneticPr fontId="1"/>
  </si>
  <si>
    <t>6th Rank</t>
    <phoneticPr fontId="1"/>
  </si>
  <si>
    <t>5th Rank</t>
    <phoneticPr fontId="1"/>
  </si>
  <si>
    <t>Daily Expressions Set A</t>
    <phoneticPr fontId="1"/>
  </si>
  <si>
    <t>Daily Expressions Set B</t>
    <phoneticPr fontId="1"/>
  </si>
  <si>
    <t>Alphabet &amp; Calendar</t>
    <phoneticPr fontId="1"/>
  </si>
  <si>
    <t>Question / Answer Set A</t>
    <phoneticPr fontId="1"/>
  </si>
  <si>
    <t>Question / Answer Set B</t>
    <phoneticPr fontId="1"/>
  </si>
  <si>
    <t>Q/A B with Workbook A &amp; B</t>
    <phoneticPr fontId="1"/>
  </si>
  <si>
    <t>Q/A B with Workbook A</t>
    <phoneticPr fontId="1"/>
  </si>
  <si>
    <t>Q/A B with Workbook B</t>
    <phoneticPr fontId="1"/>
  </si>
  <si>
    <t>Girl</t>
    <phoneticPr fontId="1"/>
  </si>
  <si>
    <t>Boy</t>
    <phoneticPr fontId="1"/>
  </si>
  <si>
    <t>Notes:</t>
    <phoneticPr fontId="1"/>
  </si>
  <si>
    <t>Listen Up! A &amp; B</t>
    <phoneticPr fontId="1"/>
  </si>
  <si>
    <t>Listen Up! A</t>
    <phoneticPr fontId="1"/>
  </si>
  <si>
    <t>Listen Up! B</t>
    <phoneticPr fontId="1"/>
  </si>
  <si>
    <t>Pera Pera Daruma 2</t>
    <phoneticPr fontId="1"/>
  </si>
  <si>
    <t>Words Words Words Vol. 1</t>
    <phoneticPr fontId="1"/>
  </si>
  <si>
    <t>Words Words Words Vol. 2</t>
  </si>
  <si>
    <t>Words Words Words Vol. 3</t>
  </si>
  <si>
    <t>Sounds of English</t>
    <phoneticPr fontId="1"/>
  </si>
  <si>
    <t>Comparative Logic A &amp; B</t>
    <phoneticPr fontId="1"/>
  </si>
  <si>
    <t>Double Action Verb Stories</t>
    <phoneticPr fontId="1"/>
  </si>
  <si>
    <t>Kanji English 1</t>
    <phoneticPr fontId="1"/>
  </si>
  <si>
    <t>Ormandy's Opposites</t>
    <phoneticPr fontId="1"/>
  </si>
  <si>
    <t>Opposites + Workbook A &amp; B</t>
    <phoneticPr fontId="1"/>
  </si>
  <si>
    <t>Opposites + Workbook A</t>
    <phoneticPr fontId="1"/>
  </si>
  <si>
    <t>Opposites + Workbook B</t>
    <phoneticPr fontId="1"/>
  </si>
  <si>
    <t>Trialogs</t>
    <phoneticPr fontId="1"/>
  </si>
  <si>
    <t>Primary English</t>
    <phoneticPr fontId="1"/>
  </si>
  <si>
    <r>
      <t>9</t>
    </r>
    <r>
      <rPr>
        <b/>
        <vertAlign val="superscript"/>
        <sz val="11"/>
        <color theme="1"/>
        <rFont val="Yu Gothic UI"/>
        <family val="3"/>
        <charset val="128"/>
      </rPr>
      <t>th</t>
    </r>
    <r>
      <rPr>
        <b/>
        <sz val="11"/>
        <color theme="1"/>
        <rFont val="Yu Gothic UI"/>
        <family val="3"/>
        <charset val="128"/>
      </rPr>
      <t xml:space="preserve"> Rank</t>
    </r>
    <phoneticPr fontId="1"/>
  </si>
  <si>
    <r>
      <t>8</t>
    </r>
    <r>
      <rPr>
        <b/>
        <vertAlign val="superscript"/>
        <sz val="11"/>
        <color theme="1"/>
        <rFont val="Yu Gothic UI"/>
        <family val="3"/>
        <charset val="128"/>
      </rPr>
      <t>th</t>
    </r>
    <r>
      <rPr>
        <b/>
        <sz val="11"/>
        <color theme="1"/>
        <rFont val="Yu Gothic UI"/>
        <family val="3"/>
        <charset val="128"/>
      </rPr>
      <t xml:space="preserve"> Rank</t>
    </r>
    <phoneticPr fontId="1"/>
  </si>
  <si>
    <r>
      <t>7</t>
    </r>
    <r>
      <rPr>
        <b/>
        <vertAlign val="superscript"/>
        <sz val="11"/>
        <color theme="1"/>
        <rFont val="Yu Gothic UI"/>
        <family val="3"/>
        <charset val="128"/>
      </rPr>
      <t>th</t>
    </r>
    <r>
      <rPr>
        <b/>
        <sz val="11"/>
        <color theme="1"/>
        <rFont val="Yu Gothic UI"/>
        <family val="3"/>
        <charset val="128"/>
      </rPr>
      <t xml:space="preserve"> Rank</t>
    </r>
    <phoneticPr fontId="1"/>
  </si>
  <si>
    <r>
      <t>6</t>
    </r>
    <r>
      <rPr>
        <b/>
        <vertAlign val="superscript"/>
        <sz val="11"/>
        <color theme="1"/>
        <rFont val="Yu Gothic UI"/>
        <family val="3"/>
        <charset val="128"/>
      </rPr>
      <t>th</t>
    </r>
    <r>
      <rPr>
        <b/>
        <sz val="11"/>
        <color theme="1"/>
        <rFont val="Yu Gothic UI"/>
        <family val="3"/>
        <charset val="128"/>
      </rPr>
      <t xml:space="preserve"> Rank</t>
    </r>
    <phoneticPr fontId="1"/>
  </si>
  <si>
    <r>
      <t>5</t>
    </r>
    <r>
      <rPr>
        <b/>
        <vertAlign val="superscript"/>
        <sz val="11"/>
        <color theme="1"/>
        <rFont val="Yu Gothic UI"/>
        <family val="3"/>
        <charset val="128"/>
      </rPr>
      <t>th</t>
    </r>
    <r>
      <rPr>
        <b/>
        <sz val="11"/>
        <color theme="1"/>
        <rFont val="Yu Gothic UI"/>
        <family val="3"/>
        <charset val="128"/>
      </rPr>
      <t xml:space="preserve"> Rank</t>
    </r>
    <phoneticPr fontId="1"/>
  </si>
  <si>
    <r>
      <t>Daily Expressions Set A</t>
    </r>
    <r>
      <rPr>
        <sz val="11"/>
        <color theme="1"/>
        <rFont val="Yu Gothic UI"/>
        <family val="3"/>
        <charset val="128"/>
      </rPr>
      <t xml:space="preserve"> (DE A)</t>
    </r>
    <phoneticPr fontId="1"/>
  </si>
  <si>
    <r>
      <t>Daily Expressions Set B</t>
    </r>
    <r>
      <rPr>
        <sz val="11"/>
        <color theme="1"/>
        <rFont val="Yu Gothic UI"/>
        <family val="3"/>
        <charset val="128"/>
      </rPr>
      <t xml:space="preserve"> (DE B)</t>
    </r>
    <phoneticPr fontId="1"/>
  </si>
  <si>
    <t>Alphabet &amp; Calendar</t>
    <phoneticPr fontId="1"/>
  </si>
  <si>
    <r>
      <t>Question / Answer Set A</t>
    </r>
    <r>
      <rPr>
        <sz val="11"/>
        <color theme="1"/>
        <rFont val="Yu Gothic UI"/>
        <family val="3"/>
        <charset val="128"/>
      </rPr>
      <t xml:space="preserve"> (Q/A A)</t>
    </r>
    <phoneticPr fontId="1"/>
  </si>
  <si>
    <r>
      <t>Question / Answer Set B</t>
    </r>
    <r>
      <rPr>
        <sz val="11"/>
        <color theme="1"/>
        <rFont val="Yu Gothic UI"/>
        <family val="3"/>
        <charset val="128"/>
      </rPr>
      <t xml:space="preserve"> (Q/A B)</t>
    </r>
    <phoneticPr fontId="1"/>
  </si>
  <si>
    <t>Pera Pera Daruma 2</t>
    <phoneticPr fontId="1"/>
  </si>
  <si>
    <t>Words Words Words Vol. 1</t>
    <phoneticPr fontId="1"/>
  </si>
  <si>
    <t>W. W. W. Vol. 2</t>
    <phoneticPr fontId="1"/>
  </si>
  <si>
    <t>W. W. W. Vol. 3</t>
  </si>
  <si>
    <t>Sounds of English</t>
    <phoneticPr fontId="1"/>
  </si>
  <si>
    <t>Double Action Verb Stories</t>
    <phoneticPr fontId="1"/>
  </si>
  <si>
    <t>Kanji English 1</t>
    <phoneticPr fontId="1"/>
  </si>
  <si>
    <t>Ormandy's Opposites</t>
    <phoneticPr fontId="1"/>
  </si>
  <si>
    <t>Primary English</t>
    <phoneticPr fontId="1"/>
  </si>
  <si>
    <t>3-Phon Cards</t>
    <phoneticPr fontId="1"/>
  </si>
  <si>
    <t>ABC / abc Bingo</t>
    <phoneticPr fontId="1"/>
  </si>
  <si>
    <t>ABC Flash Cards</t>
    <phoneticPr fontId="1"/>
  </si>
  <si>
    <t>Addition / Subtraction Cards</t>
    <phoneticPr fontId="1"/>
  </si>
  <si>
    <t>Ango Eigo</t>
    <phoneticPr fontId="1"/>
  </si>
  <si>
    <t>Aniverb / Anoccuverb Bingo</t>
    <phoneticPr fontId="1"/>
  </si>
  <si>
    <t>Ask-Me-Knots</t>
    <phoneticPr fontId="1"/>
  </si>
  <si>
    <t>Blendi Bingo</t>
    <phoneticPr fontId="1"/>
  </si>
  <si>
    <t>Blends &amp; Digraphs Ringed Cards</t>
    <phoneticPr fontId="1"/>
  </si>
  <si>
    <t>Calendar &amp; Date Cards</t>
    <phoneticPr fontId="1"/>
  </si>
  <si>
    <t>CC Cards</t>
    <phoneticPr fontId="1"/>
  </si>
  <si>
    <t>Chameleon Cards</t>
    <phoneticPr fontId="1"/>
  </si>
  <si>
    <t>Christmas Bingo</t>
    <phoneticPr fontId="1"/>
  </si>
  <si>
    <t>Christmas Game Cards</t>
    <phoneticPr fontId="1"/>
  </si>
  <si>
    <t>Clock Face Cards</t>
    <phoneticPr fontId="1"/>
  </si>
  <si>
    <t>Color &amp; Shape Cards</t>
    <phoneticPr fontId="1"/>
  </si>
  <si>
    <t>Color Cards</t>
    <phoneticPr fontId="1"/>
  </si>
  <si>
    <t>Color / Number Bingo</t>
    <phoneticPr fontId="1"/>
  </si>
  <si>
    <t>Colored Word Cubes</t>
    <phoneticPr fontId="1"/>
  </si>
  <si>
    <t>Consonants Ringed Cards</t>
    <phoneticPr fontId="1"/>
  </si>
  <si>
    <t>Double Action Verb &amp; Story Cards</t>
    <phoneticPr fontId="1"/>
  </si>
  <si>
    <t>Family Cards</t>
    <phoneticPr fontId="1"/>
  </si>
  <si>
    <t>Family Tree</t>
    <phoneticPr fontId="1"/>
  </si>
  <si>
    <t>Fraction Cards</t>
    <phoneticPr fontId="1"/>
  </si>
  <si>
    <t>Halloween Bingo</t>
    <phoneticPr fontId="1"/>
  </si>
  <si>
    <t>(Revised Jr. High) CC Cards &amp; T’s Companion</t>
    <phoneticPr fontId="1"/>
  </si>
  <si>
    <t>Comparative Logic A &amp; B (T’s Ver.)</t>
    <phoneticPr fontId="1"/>
  </si>
  <si>
    <r>
      <t>■</t>
    </r>
    <r>
      <rPr>
        <b/>
        <sz val="12"/>
        <color theme="1"/>
        <rFont val="Century"/>
        <family val="1"/>
      </rPr>
      <t xml:space="preserve"> </t>
    </r>
    <r>
      <rPr>
        <b/>
        <sz val="12"/>
        <color theme="1"/>
        <rFont val="Times New Roman"/>
        <family val="1"/>
      </rPr>
      <t>ご契約内容</t>
    </r>
  </si>
  <si>
    <t>◇ 第１条</t>
  </si>
  <si>
    <t>◇ 第2条</t>
  </si>
  <si>
    <t>◇ 第3条</t>
  </si>
  <si>
    <r>
      <t>◇ 第</t>
    </r>
    <r>
      <rPr>
        <sz val="11"/>
        <color theme="1"/>
        <rFont val="UD デジタル 教科書体 NK-R"/>
        <family val="1"/>
        <charset val="128"/>
      </rPr>
      <t>４</t>
    </r>
    <r>
      <rPr>
        <b/>
        <sz val="11"/>
        <color theme="1"/>
        <rFont val="UD デジタル 教科書体 NK-R"/>
        <family val="1"/>
        <charset val="128"/>
      </rPr>
      <t xml:space="preserve">条 </t>
    </r>
    <r>
      <rPr>
        <sz val="10.5"/>
        <color theme="1"/>
        <rFont val="UD デジタル 教科書体 NK-R"/>
        <family val="1"/>
        <charset val="128"/>
      </rPr>
      <t>（期間と価格）</t>
    </r>
  </si>
  <si>
    <t>期間</t>
  </si>
  <si>
    <r>
      <t>■ 新規購入: 初年度サブスクリプション</t>
    </r>
    <r>
      <rPr>
        <sz val="9"/>
        <color rgb="FF000000"/>
        <rFont val="UD デジタル 教科書体 NK-R"/>
        <family val="1"/>
        <charset val="128"/>
      </rPr>
      <t>（製品定価に含まれる）</t>
    </r>
  </si>
  <si>
    <t>■ 更新: 1年、もしくは1ヶ月契約の更新につきましては、第４条（1）をご参照ください</t>
  </si>
  <si>
    <t>内容</t>
  </si>
  <si>
    <t>■ アップグレード無償</t>
  </si>
  <si>
    <t>■ テクニカルサポート: 電子メール問合せテクニカルサポート</t>
  </si>
  <si>
    <t>価格</t>
  </si>
  <si>
    <r>
      <t>1.</t>
    </r>
    <r>
      <rPr>
        <sz val="7"/>
        <color rgb="FF000000"/>
        <rFont val="Times New Roman"/>
        <family val="1"/>
      </rPr>
      <t xml:space="preserve">   </t>
    </r>
    <r>
      <rPr>
        <b/>
        <sz val="9.5"/>
        <color rgb="FF000000"/>
        <rFont val="UD デジタル 教科書体 NK-R"/>
        <family val="1"/>
        <charset val="128"/>
      </rPr>
      <t>1年契約</t>
    </r>
    <r>
      <rPr>
        <sz val="9"/>
        <color rgb="FF000000"/>
        <rFont val="UD デジタル 教科書体 NK-R"/>
        <family val="1"/>
        <charset val="128"/>
      </rPr>
      <t>（下記価格に別途消費税が加算されます。）</t>
    </r>
  </si>
  <si>
    <r>
      <t>2.</t>
    </r>
    <r>
      <rPr>
        <sz val="7"/>
        <color rgb="FF000000"/>
        <rFont val="Times New Roman"/>
        <family val="1"/>
      </rPr>
      <t xml:space="preserve">   </t>
    </r>
    <r>
      <rPr>
        <b/>
        <sz val="9.5"/>
        <color rgb="FF000000"/>
        <rFont val="UD デジタル 教科書体 NK-R"/>
        <family val="1"/>
        <charset val="128"/>
      </rPr>
      <t>1ヶ月契約</t>
    </r>
    <r>
      <rPr>
        <sz val="9"/>
        <color rgb="FF000000"/>
        <rFont val="UD デジタル 教科書体 NK-R"/>
        <family val="1"/>
        <charset val="128"/>
      </rPr>
      <t>（下記価格に別途消費税が加算されます。）</t>
    </r>
  </si>
  <si>
    <r>
      <t xml:space="preserve">◇ 第５条 </t>
    </r>
    <r>
      <rPr>
        <sz val="10.5"/>
        <color theme="1"/>
        <rFont val="UD デジタル 教科書体 NK-R"/>
        <family val="1"/>
        <charset val="128"/>
      </rPr>
      <t>（解除及び解約）</t>
    </r>
  </si>
  <si>
    <t>1.</t>
    <phoneticPr fontId="1"/>
  </si>
  <si>
    <t>2.</t>
    <phoneticPr fontId="1"/>
  </si>
  <si>
    <t>5.</t>
    <phoneticPr fontId="1"/>
  </si>
  <si>
    <t>7.</t>
    <phoneticPr fontId="1"/>
  </si>
  <si>
    <t>　本サービスの対象となるソフトウェアは、弊社が開発し、サービスを受ける時点で販売しているソフトウェア プロダクトと致します。</t>
    <phoneticPr fontId="1"/>
  </si>
  <si>
    <t>　ユーザ様は、如何なる事由に因ろうともプロダクツを譲渡、販売、転貸しはできません。</t>
    <phoneticPr fontId="1"/>
  </si>
  <si>
    <t>　ユーザ様は、ソフトウェアの複製をつくることはできません。</t>
    <phoneticPr fontId="1"/>
  </si>
  <si>
    <t>　　◇ 1アカウント： 2,500円 ・ 2アカウント目以降： 1,500円</t>
    <phoneticPr fontId="1"/>
  </si>
  <si>
    <t>Pre-Rank Package</t>
    <phoneticPr fontId="1"/>
  </si>
  <si>
    <t>21/7/27版</t>
    <rPh sb="7" eb="8">
      <t>バン</t>
    </rPh>
    <phoneticPr fontId="1"/>
  </si>
  <si>
    <t>本サービスは、中途解約はできません。また、ユーザ様が本契約の解除、解約をなされましても、お支払いいただいた料金、消費税はユーザ様に返金を致しかねますのでご了承お願い申し上げます。</t>
    <phoneticPr fontId="1"/>
  </si>
  <si>
    <t>ユーザー様がPLSシステム®グループを退会される場合は、本契約期間中であっても、本契約の解約とみなされるものとします。</t>
    <phoneticPr fontId="1"/>
  </si>
  <si>
    <t>　本サービス期間： 本サービスのサービス期間は１年間、または１ヶ月、いずれかをお選びいただけます。いずれの期間も月初からの開始となります。（お申し込みがあった場合は、その月に関しましては本サービスを無料で提供し、翌月からの本契約となります。）尚、本サブスクリプション契約は、契約期間中に一時停止することはできません。</t>
    <phoneticPr fontId="1"/>
  </si>
  <si>
    <r>
      <t>　ユーザ様は、本サービスの対象ソフトウェアの技術的な問合せ、ソフトウェアのトラブル、障害に関わる問合せに関して、テクニカルサポートの依頼を、弊社ウェブサイトのPLS Click</t>
    </r>
    <r>
      <rPr>
        <vertAlign val="superscript"/>
        <sz val="9"/>
        <color theme="1"/>
        <rFont val="UD デジタル 教科書体 NK-R"/>
        <family val="1"/>
        <charset val="128"/>
      </rPr>
      <t>©</t>
    </r>
    <r>
      <rPr>
        <sz val="9"/>
        <color theme="1"/>
        <rFont val="UD デジタル 教科書体 NK-R"/>
        <family val="1"/>
        <charset val="128"/>
      </rPr>
      <t>問い合わせフォーム等を使用して行います。</t>
    </r>
    <phoneticPr fontId="1"/>
  </si>
  <si>
    <t>《Order Sheet》</t>
    <phoneticPr fontId="1"/>
  </si>
  <si>
    <t>A. Classroom Materials</t>
    <phoneticPr fontId="1"/>
  </si>
  <si>
    <t>How to Duplicate</t>
    <phoneticPr fontId="1"/>
  </si>
  <si>
    <t>　　◆ Order Date</t>
    <phoneticPr fontId="1"/>
  </si>
  <si>
    <t>Order Date:</t>
    <phoneticPr fontId="1"/>
  </si>
  <si>
    <t>School Name:</t>
    <phoneticPr fontId="1"/>
  </si>
  <si>
    <t>Contact Person:</t>
    <phoneticPr fontId="1"/>
  </si>
  <si>
    <t>Internal Use</t>
    <phoneticPr fontId="1"/>
  </si>
  <si>
    <t xml:space="preserve">  Per account subscription fee for annual plan.</t>
    <phoneticPr fontId="1"/>
  </si>
  <si>
    <t>How to Duplicate</t>
    <phoneticPr fontId="1"/>
  </si>
  <si>
    <t>Return to the 'D. Click'</t>
    <phoneticPr fontId="1"/>
  </si>
  <si>
    <t>Return to the 'E. CL'</t>
    <phoneticPr fontId="1"/>
  </si>
  <si>
    <t>2. Select "Move or Copy" from the options that appear.</t>
    <phoneticPr fontId="1"/>
  </si>
  <si>
    <t>2. Select "Move or Copy" from the options that appear.</t>
    <phoneticPr fontId="1"/>
  </si>
  <si>
    <r>
      <rPr>
        <sz val="10"/>
        <color theme="1"/>
        <rFont val="UD デジタル 教科書体 NK-R"/>
        <family val="1"/>
        <charset val="128"/>
      </rPr>
      <t>◆</t>
    </r>
    <r>
      <rPr>
        <sz val="10"/>
        <color theme="1"/>
        <rFont val="Arial"/>
        <family val="2"/>
      </rPr>
      <t xml:space="preserve"> To order more than 30 people, duplicate the order sheet and fill in the item and additional names.</t>
    </r>
    <phoneticPr fontId="1"/>
  </si>
  <si>
    <t>Item</t>
    <phoneticPr fontId="1"/>
  </si>
  <si>
    <r>
      <t xml:space="preserve">Price </t>
    </r>
    <r>
      <rPr>
        <sz val="6"/>
        <color rgb="FFF2F2F2"/>
        <rFont val="UD デジタル 教科書体 NK-R"/>
        <family val="1"/>
        <charset val="128"/>
      </rPr>
      <t>(w/tax)</t>
    </r>
    <phoneticPr fontId="1"/>
  </si>
  <si>
    <t>Qty.</t>
    <phoneticPr fontId="1"/>
  </si>
  <si>
    <t>Total</t>
    <phoneticPr fontId="1"/>
  </si>
  <si>
    <t>Vocabulary Flash Cards (w/CD)</t>
    <phoneticPr fontId="1"/>
  </si>
  <si>
    <t>School Registration Fee</t>
    <phoneticPr fontId="1"/>
  </si>
  <si>
    <t>Teacher’s Account Registration Fee</t>
    <phoneticPr fontId="1"/>
  </si>
  <si>
    <t>Description</t>
    <phoneticPr fontId="1"/>
  </si>
  <si>
    <r>
      <t>Fee</t>
    </r>
    <r>
      <rPr>
        <sz val="9"/>
        <color theme="0"/>
        <rFont val="Arial"/>
        <family val="2"/>
      </rPr>
      <t xml:space="preserve"> (w/tax)</t>
    </r>
    <phoneticPr fontId="1"/>
  </si>
  <si>
    <t>First Account</t>
  </si>
  <si>
    <t>First Account</t>
    <phoneticPr fontId="1"/>
  </si>
  <si>
    <t>《PLS Click Price List》</t>
    <phoneticPr fontId="1"/>
  </si>
  <si>
    <t>① Standard Price</t>
    <phoneticPr fontId="1"/>
  </si>
  <si>
    <t>② Discounted Sibling Price</t>
    <phoneticPr fontId="1"/>
  </si>
  <si>
    <t>② Discounted Price</t>
    <phoneticPr fontId="1"/>
  </si>
  <si>
    <t>③ Discounted Sibling Price</t>
    <phoneticPr fontId="1"/>
  </si>
  <si>
    <t>④ CD　set</t>
    <phoneticPr fontId="1"/>
  </si>
  <si>
    <t>S-Price</t>
  </si>
  <si>
    <t>S-Price</t>
    <phoneticPr fontId="1"/>
  </si>
  <si>
    <t>List Price</t>
  </si>
  <si>
    <t>List Price</t>
    <phoneticPr fontId="1"/>
  </si>
  <si>
    <r>
      <t xml:space="preserve">S-Price
</t>
    </r>
    <r>
      <rPr>
        <sz val="6"/>
        <color theme="0"/>
        <rFont val="UD デジタル 教科書体 NK-R"/>
        <family val="1"/>
        <charset val="128"/>
      </rPr>
      <t xml:space="preserve">A: ①＋\４６８
</t>
    </r>
    <r>
      <rPr>
        <sz val="5"/>
        <color theme="0"/>
        <rFont val="UD デジタル 教科書体 NK-R"/>
        <family val="1"/>
        <charset val="128"/>
      </rPr>
      <t xml:space="preserve">Ｂ～D: </t>
    </r>
    <r>
      <rPr>
        <sz val="6"/>
        <color theme="0"/>
        <rFont val="UD デジタル 教科書体 NK-R"/>
        <family val="1"/>
        <charset val="128"/>
      </rPr>
      <t>①+\1,403</t>
    </r>
    <phoneticPr fontId="1"/>
  </si>
  <si>
    <r>
      <t xml:space="preserve">List Price
</t>
    </r>
    <r>
      <rPr>
        <sz val="6"/>
        <color theme="0"/>
        <rFont val="UD デジタル 教科書体 NK-R"/>
        <family val="1"/>
        <charset val="128"/>
      </rPr>
      <t xml:space="preserve">A: ①＋\550
</t>
    </r>
    <r>
      <rPr>
        <sz val="5"/>
        <color theme="0"/>
        <rFont val="UD デジタル 教科書体 NK-R"/>
        <family val="1"/>
        <charset val="128"/>
      </rPr>
      <t>Ｂ～D</t>
    </r>
    <r>
      <rPr>
        <sz val="6"/>
        <color theme="0"/>
        <rFont val="UD デジタル 教科書体 NK-R"/>
        <family val="1"/>
        <charset val="128"/>
      </rPr>
      <t>:</t>
    </r>
    <r>
      <rPr>
        <sz val="5"/>
        <color theme="0"/>
        <rFont val="UD デジタル 教科書体 NK-R"/>
        <family val="1"/>
        <charset val="128"/>
      </rPr>
      <t xml:space="preserve"> ①</t>
    </r>
    <r>
      <rPr>
        <sz val="6"/>
        <color theme="0"/>
        <rFont val="UD デジタル 教科書体 NK-R"/>
        <family val="1"/>
        <charset val="128"/>
      </rPr>
      <t>+\1,650</t>
    </r>
    <phoneticPr fontId="1"/>
  </si>
  <si>
    <r>
      <t>　　           --Workbook A / B</t>
    </r>
    <r>
      <rPr>
        <sz val="10"/>
        <color theme="1"/>
        <rFont val="Yu Gothic UI"/>
        <family val="3"/>
        <charset val="128"/>
      </rPr>
      <t>（Single）</t>
    </r>
    <r>
      <rPr>
        <b/>
        <sz val="10"/>
        <color theme="1"/>
        <rFont val="Yu Gothic UI"/>
        <family val="3"/>
        <charset val="128"/>
      </rPr>
      <t>*</t>
    </r>
    <phoneticPr fontId="1"/>
  </si>
  <si>
    <t xml:space="preserve"> CD Sets for Rank Click include PLS Click and a CD; other sets include Click, a CD, and cards.</t>
    <phoneticPr fontId="1"/>
  </si>
  <si>
    <t>《PLS Click Listen Price List》</t>
    <phoneticPr fontId="1"/>
  </si>
  <si>
    <t>Item</t>
    <phoneticPr fontId="1"/>
  </si>
  <si>
    <t>① Standard Price</t>
    <phoneticPr fontId="1"/>
  </si>
  <si>
    <t>③ CD set</t>
    <phoneticPr fontId="1"/>
  </si>
  <si>
    <t>④ Workbook/
Sheet only</t>
    <phoneticPr fontId="1"/>
  </si>
  <si>
    <t>All prices include tax. S-price= Sister School Price</t>
    <phoneticPr fontId="1"/>
  </si>
  <si>
    <r>
      <t xml:space="preserve">S-Price
</t>
    </r>
    <r>
      <rPr>
        <sz val="6"/>
        <color theme="0"/>
        <rFont val="UD デジタル 教科書体 NK-R"/>
        <family val="1"/>
        <charset val="128"/>
      </rPr>
      <t>①＋\255</t>
    </r>
    <phoneticPr fontId="1"/>
  </si>
  <si>
    <r>
      <t>List Price</t>
    </r>
    <r>
      <rPr>
        <sz val="6"/>
        <color theme="0"/>
        <rFont val="UD デジタル 教科書体 NK-R"/>
        <family val="1"/>
        <charset val="128"/>
      </rPr>
      <t xml:space="preserve">
①+\300</t>
    </r>
    <phoneticPr fontId="1"/>
  </si>
  <si>
    <r>
      <t xml:space="preserve">Listen Up! A &amp; B* </t>
    </r>
    <r>
      <rPr>
        <sz val="9"/>
        <color theme="1"/>
        <rFont val="Yu Gothic UI"/>
        <family val="3"/>
        <charset val="128"/>
      </rPr>
      <t>（Pair）</t>
    </r>
    <phoneticPr fontId="1"/>
  </si>
  <si>
    <r>
      <t xml:space="preserve"> --Listen Up! A / B </t>
    </r>
    <r>
      <rPr>
        <sz val="9"/>
        <color theme="1"/>
        <rFont val="Yu Gothic UI"/>
        <family val="3"/>
        <charset val="128"/>
      </rPr>
      <t>（Single）</t>
    </r>
    <r>
      <rPr>
        <sz val="11"/>
        <color theme="1"/>
        <rFont val="ＭＳ Ｐゴシック"/>
        <family val="2"/>
        <charset val="128"/>
        <scheme val="minor"/>
      </rPr>
      <t/>
    </r>
    <phoneticPr fontId="1"/>
  </si>
  <si>
    <r>
      <t>Pera Pera Daruma 1</t>
    </r>
    <r>
      <rPr>
        <sz val="10"/>
        <color theme="1"/>
        <rFont val="Yu Gothic UI"/>
        <family val="3"/>
        <charset val="128"/>
      </rPr>
      <t xml:space="preserve"> (Boy/Girl)</t>
    </r>
    <phoneticPr fontId="1"/>
  </si>
  <si>
    <r>
      <t xml:space="preserve">  --Workbook A / B</t>
    </r>
    <r>
      <rPr>
        <sz val="10"/>
        <color theme="1"/>
        <rFont val="Yu Gothic UI"/>
        <family val="3"/>
        <charset val="128"/>
      </rPr>
      <t xml:space="preserve"> （Single）</t>
    </r>
    <phoneticPr fontId="1"/>
  </si>
  <si>
    <r>
      <rPr>
        <b/>
        <u/>
        <sz val="11"/>
        <color theme="1"/>
        <rFont val="Meiryo UI"/>
        <family val="3"/>
        <charset val="128"/>
      </rPr>
      <t>C. Audio-only:</t>
    </r>
    <r>
      <rPr>
        <sz val="9"/>
        <color theme="1"/>
        <rFont val="Meiryo UI"/>
        <family val="3"/>
        <charset val="128"/>
      </rPr>
      <t xml:space="preserve"> </t>
    </r>
    <r>
      <rPr>
        <sz val="9"/>
        <color theme="1"/>
        <rFont val="Arial"/>
        <family val="2"/>
      </rPr>
      <t>This item is audio-only.</t>
    </r>
    <phoneticPr fontId="1"/>
  </si>
  <si>
    <r>
      <rPr>
        <b/>
        <sz val="10"/>
        <color theme="1"/>
        <rFont val="UD デジタル 教科書体 NK-R"/>
        <family val="1"/>
        <charset val="128"/>
      </rPr>
      <t>②</t>
    </r>
    <r>
      <rPr>
        <b/>
        <sz val="10"/>
        <color theme="1"/>
        <rFont val="Arial"/>
        <family val="2"/>
      </rPr>
      <t xml:space="preserve"> Discounted Sibling Price: </t>
    </r>
    <r>
      <rPr>
        <sz val="9"/>
        <color theme="1"/>
        <rFont val="Arial"/>
        <family val="2"/>
      </rPr>
      <t>A special price for students whose siblings have used the same material (either in PLS Click Listen or on CD).</t>
    </r>
    <phoneticPr fontId="1"/>
  </si>
  <si>
    <r>
      <rPr>
        <b/>
        <sz val="9"/>
        <color theme="1"/>
        <rFont val="Arial"/>
        <family val="2"/>
      </rPr>
      <t xml:space="preserve">*Listen Up! A &amp; B: </t>
    </r>
    <r>
      <rPr>
        <sz val="9"/>
        <color theme="1"/>
        <rFont val="Arial"/>
        <family val="2"/>
      </rPr>
      <t>This set comes with two CDs, A &amp; B, so the CD set price is the standard price (</t>
    </r>
    <r>
      <rPr>
        <sz val="9"/>
        <color theme="1"/>
        <rFont val="ＭＳ Ｐゴシック"/>
        <family val="3"/>
        <charset val="128"/>
      </rPr>
      <t>①</t>
    </r>
    <r>
      <rPr>
        <sz val="9"/>
        <color theme="1"/>
        <rFont val="Arial"/>
        <family val="2"/>
      </rPr>
      <t xml:space="preserve">) plus </t>
    </r>
    <r>
      <rPr>
        <sz val="9"/>
        <color theme="1"/>
        <rFont val="ＭＳ Ｐゴシック"/>
        <family val="3"/>
        <charset val="128"/>
      </rPr>
      <t>¥</t>
    </r>
    <r>
      <rPr>
        <sz val="9"/>
        <color theme="1"/>
        <rFont val="Arial"/>
        <family val="2"/>
      </rPr>
      <t xml:space="preserve">255 x 2 / </t>
    </r>
    <r>
      <rPr>
        <sz val="9"/>
        <color theme="1"/>
        <rFont val="ＭＳ Ｐゴシック"/>
        <family val="3"/>
        <charset val="128"/>
      </rPr>
      <t>¥</t>
    </r>
    <r>
      <rPr>
        <sz val="9"/>
        <color theme="1"/>
        <rFont val="Arial"/>
        <family val="2"/>
      </rPr>
      <t xml:space="preserve">300 x 2. </t>
    </r>
    <phoneticPr fontId="1"/>
  </si>
  <si>
    <r>
      <rPr>
        <b/>
        <sz val="9"/>
        <color theme="1"/>
        <rFont val="Arial"/>
        <family val="2"/>
      </rPr>
      <t xml:space="preserve">**Ormandy’s Opposites: </t>
    </r>
    <r>
      <rPr>
        <sz val="9"/>
        <color theme="1"/>
        <rFont val="Arial"/>
        <family val="2"/>
      </rPr>
      <t>To order PLS Click Listen and associated workbooks at the same time, you only need to fill in “E: PLS Click Listen” -- it is not necessary to submit “B: Homework Materials / Other” for the workbook(s). If ordering workbooks separately at a later date, please submit “B: Homework Materials / Other” at that time.</t>
    </r>
    <phoneticPr fontId="1"/>
  </si>
  <si>
    <r>
      <t>《</t>
    </r>
    <r>
      <rPr>
        <b/>
        <sz val="11"/>
        <color theme="1"/>
        <rFont val="Meiryo UI"/>
        <family val="3"/>
        <charset val="128"/>
      </rPr>
      <t>How to Order</t>
    </r>
    <r>
      <rPr>
        <b/>
        <sz val="11"/>
        <color theme="1"/>
        <rFont val="UD デジタル 教科書体 NK-R"/>
        <family val="1"/>
        <charset val="128"/>
      </rPr>
      <t>》</t>
    </r>
    <phoneticPr fontId="1"/>
  </si>
  <si>
    <t>For up to two items, please select the items from the pull-down menu. To order more than two items, add the details (such as item name and breakdown) in the “Notes” section. Please be aware that in such cases, the displayed total cost of ordered items does not include those items.</t>
    <phoneticPr fontId="1"/>
  </si>
  <si>
    <t>Choose item here</t>
    <phoneticPr fontId="1"/>
  </si>
  <si>
    <t>Check this box when your school orders an item for the first time.</t>
    <phoneticPr fontId="1"/>
  </si>
  <si>
    <r>
      <rPr>
        <b/>
        <sz val="11"/>
        <color theme="1"/>
        <rFont val="Arial"/>
        <family val="2"/>
      </rPr>
      <t>New Order</t>
    </r>
    <r>
      <rPr>
        <sz val="11"/>
        <color theme="1"/>
        <rFont val="Arial"/>
        <family val="2"/>
      </rPr>
      <t xml:space="preserve">
</t>
    </r>
    <r>
      <rPr>
        <sz val="8"/>
        <color theme="1"/>
        <rFont val="UD デジタル 教科書体 NK-R"/>
        <family val="1"/>
        <charset val="128"/>
      </rPr>
      <t>（</t>
    </r>
    <r>
      <rPr>
        <sz val="8"/>
        <color theme="1"/>
        <rFont val="Arial"/>
        <family val="2"/>
      </rPr>
      <t xml:space="preserve">Click Registration Fee: </t>
    </r>
    <r>
      <rPr>
        <sz val="8"/>
        <color theme="1"/>
        <rFont val="UD デジタル 教科書体 NK-R"/>
        <family val="1"/>
        <charset val="128"/>
      </rPr>
      <t>￥</t>
    </r>
    <r>
      <rPr>
        <sz val="8"/>
        <color theme="1"/>
        <rFont val="Arial"/>
        <family val="2"/>
      </rPr>
      <t>1,991</t>
    </r>
    <r>
      <rPr>
        <sz val="8"/>
        <color theme="1"/>
        <rFont val="UD デジタル 教科書体 NK-R"/>
        <family val="1"/>
        <charset val="128"/>
      </rPr>
      <t>）</t>
    </r>
    <phoneticPr fontId="1"/>
  </si>
  <si>
    <t xml:space="preserve">《Item》 </t>
    <phoneticPr fontId="1"/>
  </si>
  <si>
    <t>《Account Breakdown》</t>
    <phoneticPr fontId="1"/>
  </si>
  <si>
    <t>Please enter the account number for each category.</t>
    <phoneticPr fontId="1"/>
  </si>
  <si>
    <t>① Standard Price</t>
    <phoneticPr fontId="1"/>
  </si>
  <si>
    <t>② Discounted Price</t>
    <phoneticPr fontId="1"/>
  </si>
  <si>
    <t>④ CD set</t>
    <phoneticPr fontId="1"/>
  </si>
  <si>
    <t>Subtotal</t>
    <phoneticPr fontId="1"/>
  </si>
  <si>
    <t>《Name Registration》</t>
    <phoneticPr fontId="1"/>
  </si>
  <si>
    <r>
      <rPr>
        <sz val="10"/>
        <color theme="1"/>
        <rFont val="UD デジタル 教科書体 NK-R"/>
        <family val="1"/>
        <charset val="128"/>
      </rPr>
      <t>◆</t>
    </r>
    <r>
      <rPr>
        <b/>
        <sz val="10"/>
        <color theme="1"/>
        <rFont val="Arial"/>
        <family val="2"/>
      </rPr>
      <t xml:space="preserve"> New Registration:</t>
    </r>
    <r>
      <rPr>
        <sz val="10"/>
        <color theme="1"/>
        <rFont val="Arial"/>
        <family val="2"/>
      </rPr>
      <t xml:space="preserve"> Check the “New” column and enter the romanized name. </t>
    </r>
    <phoneticPr fontId="1"/>
  </si>
  <si>
    <r>
      <t xml:space="preserve">◆ </t>
    </r>
    <r>
      <rPr>
        <b/>
        <sz val="10"/>
        <color theme="1"/>
        <rFont val="UD デジタル 教科書体 NK-R"/>
        <family val="1"/>
        <charset val="128"/>
      </rPr>
      <t>Account Holders:</t>
    </r>
    <r>
      <rPr>
        <sz val="10"/>
        <color theme="1"/>
        <rFont val="UD デジタル 教科書体 NK-R"/>
        <family val="1"/>
        <charset val="128"/>
      </rPr>
      <t xml:space="preserve"> Enter the romanized name or registered user ID.</t>
    </r>
    <phoneticPr fontId="1"/>
  </si>
  <si>
    <r>
      <rPr>
        <b/>
        <sz val="11"/>
        <color theme="1"/>
        <rFont val="Meiryo UI"/>
        <family val="3"/>
        <charset val="128"/>
      </rPr>
      <t>Teacher’s Account</t>
    </r>
    <r>
      <rPr>
        <sz val="11"/>
        <color theme="1"/>
        <rFont val="Meiryo UI"/>
        <family val="3"/>
        <charset val="128"/>
      </rPr>
      <t xml:space="preserve">
</t>
    </r>
    <r>
      <rPr>
        <sz val="8"/>
        <color theme="1"/>
        <rFont val="Meiryo UI"/>
        <family val="3"/>
        <charset val="128"/>
      </rPr>
      <t>(Registration fee: \509/account)</t>
    </r>
    <phoneticPr fontId="1"/>
  </si>
  <si>
    <t>To register a teacher’s account, please check the box on the left and enter the romanized name. If registering at the same time as student accounts, indicate which accounts should be registered as a teacher in “Notes.”</t>
    <phoneticPr fontId="1"/>
  </si>
  <si>
    <t>New</t>
    <phoneticPr fontId="1"/>
  </si>
  <si>
    <t>Choose Item here</t>
    <phoneticPr fontId="1"/>
  </si>
  <si>
    <t>《Item》</t>
    <phoneticPr fontId="1"/>
  </si>
  <si>
    <r>
      <rPr>
        <b/>
        <sz val="11"/>
        <color theme="1"/>
        <rFont val="Arial"/>
        <family val="2"/>
      </rPr>
      <t>New Order</t>
    </r>
    <r>
      <rPr>
        <sz val="11"/>
        <color theme="1"/>
        <rFont val="Arial"/>
        <family val="2"/>
      </rPr>
      <t xml:space="preserve">
</t>
    </r>
    <r>
      <rPr>
        <sz val="7"/>
        <color theme="1"/>
        <rFont val="UD デジタル 教科書体 NK-R"/>
        <family val="1"/>
        <charset val="128"/>
      </rPr>
      <t>（</t>
    </r>
    <r>
      <rPr>
        <sz val="7"/>
        <color theme="1"/>
        <rFont val="Arial"/>
        <family val="2"/>
      </rPr>
      <t xml:space="preserve">Click Registration Fee: </t>
    </r>
    <r>
      <rPr>
        <sz val="7"/>
        <color theme="1"/>
        <rFont val="UD デジタル 教科書体 NK-R"/>
        <family val="1"/>
        <charset val="128"/>
      </rPr>
      <t>￥</t>
    </r>
    <r>
      <rPr>
        <sz val="7"/>
        <color theme="1"/>
        <rFont val="Arial"/>
        <family val="2"/>
      </rPr>
      <t>1,991</t>
    </r>
    <r>
      <rPr>
        <sz val="7"/>
        <color theme="1"/>
        <rFont val="UD デジタル 教科書体 NK-R"/>
        <family val="1"/>
        <charset val="128"/>
      </rPr>
      <t>）</t>
    </r>
    <phoneticPr fontId="1"/>
  </si>
  <si>
    <r>
      <rPr>
        <b/>
        <sz val="12"/>
        <color theme="1"/>
        <rFont val="Arial"/>
        <family val="2"/>
      </rPr>
      <t>New Order</t>
    </r>
    <r>
      <rPr>
        <sz val="12"/>
        <color theme="1"/>
        <rFont val="Arial"/>
        <family val="2"/>
      </rPr>
      <t xml:space="preserve">
</t>
    </r>
    <r>
      <rPr>
        <sz val="7"/>
        <color theme="1"/>
        <rFont val="UD デジタル 教科書体 NK-R"/>
        <family val="1"/>
        <charset val="128"/>
      </rPr>
      <t>（</t>
    </r>
    <r>
      <rPr>
        <sz val="7"/>
        <color theme="1"/>
        <rFont val="Arial"/>
        <family val="2"/>
      </rPr>
      <t xml:space="preserve">Click Registration Fee: </t>
    </r>
    <r>
      <rPr>
        <sz val="7"/>
        <color theme="1"/>
        <rFont val="UD デジタル 教科書体 NK-R"/>
        <family val="1"/>
        <charset val="128"/>
      </rPr>
      <t>￥</t>
    </r>
    <r>
      <rPr>
        <sz val="7"/>
        <color theme="1"/>
        <rFont val="Arial"/>
        <family val="2"/>
      </rPr>
      <t>1,991</t>
    </r>
    <r>
      <rPr>
        <sz val="7"/>
        <color theme="1"/>
        <rFont val="UD デジタル 教科書体 NK-R"/>
        <family val="1"/>
        <charset val="128"/>
      </rPr>
      <t>）</t>
    </r>
    <phoneticPr fontId="1"/>
  </si>
  <si>
    <t>To order Pera Pera Daruma 1, indicate the quantity and variety of sheets required.</t>
    <phoneticPr fontId="1"/>
  </si>
  <si>
    <t>② Discounted Sibling Price</t>
    <phoneticPr fontId="1"/>
  </si>
  <si>
    <t>③ CD set</t>
    <phoneticPr fontId="1"/>
  </si>
  <si>
    <t>④ Workbook/ 
Sheet only</t>
    <phoneticPr fontId="1"/>
  </si>
  <si>
    <t>Subtotal</t>
    <phoneticPr fontId="1"/>
  </si>
  <si>
    <t>Notes</t>
    <phoneticPr fontId="1"/>
  </si>
  <si>
    <t>Duplicate the order sheet as needed. To avoid confusion with other item orders, please ensure you write item names on each sheet. The breakdown section can be left blank. However, please be aware that duplicating sheets may cause issues with the Excel file, such as changes in the format and incorrect calculations. Refer to “How to duplicate the order form” in the “C: C/CL Order” tab of the Excel file to avoid issues.</t>
    <phoneticPr fontId="1"/>
  </si>
  <si>
    <r>
      <rPr>
        <sz val="9"/>
        <color theme="1"/>
        <rFont val="ＭＳ Ｐゴシック"/>
        <family val="3"/>
        <charset val="128"/>
      </rPr>
      <t>　</t>
    </r>
    <r>
      <rPr>
        <sz val="9"/>
        <color theme="1"/>
        <rFont val="Arial"/>
        <family val="2"/>
      </rPr>
      <t xml:space="preserve">A one-time teacher account set-up fee (per account). Teachers’ accounts can view the information of student accounts assigned to them via the primary school account. PLS Click Flash users with their own teacher’s account can customize the app for individual classes.
</t>
    </r>
    <r>
      <rPr>
        <sz val="9"/>
        <color theme="1"/>
        <rFont val="ＭＳ Ｐゴシック"/>
        <family val="3"/>
        <charset val="128"/>
      </rPr>
      <t>　</t>
    </r>
    <r>
      <rPr>
        <sz val="9"/>
        <color theme="1"/>
        <rFont val="Arial"/>
        <family val="2"/>
      </rPr>
      <t>To make a new registration, please fill in the order sheet or send an email with the name. There are no fees for renaming existing teacher’s accounts (e.g. to change an account from a resigning teacher to a new one), so please let us know of any changes when necessary.</t>
    </r>
    <phoneticPr fontId="1"/>
  </si>
  <si>
    <t>As accounts are individualized (e.g. class time and study record), students should use their own accounts even if siblings have access to the same PLS Click material.</t>
    <phoneticPr fontId="1"/>
  </si>
  <si>
    <r>
      <rPr>
        <b/>
        <u/>
        <sz val="11"/>
        <color theme="1"/>
        <rFont val="Meiryo UI"/>
        <family val="3"/>
        <charset val="128"/>
      </rPr>
      <t>A. Audio &amp; Workbook/Sheet:</t>
    </r>
    <r>
      <rPr>
        <b/>
        <sz val="11"/>
        <color theme="1"/>
        <rFont val="Meiryo UI"/>
        <family val="3"/>
        <charset val="128"/>
      </rPr>
      <t xml:space="preserve"> </t>
    </r>
    <r>
      <rPr>
        <b/>
        <sz val="11"/>
        <color theme="1"/>
        <rFont val="Arial"/>
        <family val="2"/>
      </rPr>
      <t xml:space="preserve"> </t>
    </r>
    <r>
      <rPr>
        <sz val="9"/>
        <color theme="1"/>
        <rFont val="Arial"/>
        <family val="2"/>
      </rPr>
      <t>As workbooks and sheets are designed to be written in, we ask that each student receives their own. If a student’s sibling has already purchased a CD set of the material and the student will use the CD, worksheet(s)/sheet(s) can be purchased separately with “</t>
    </r>
    <r>
      <rPr>
        <sz val="9"/>
        <color theme="1"/>
        <rFont val="UD デジタル 教科書体 NK-R"/>
        <family val="1"/>
        <charset val="128"/>
      </rPr>
      <t>④</t>
    </r>
    <r>
      <rPr>
        <sz val="9"/>
        <color theme="1"/>
        <rFont val="Arial"/>
        <family val="2"/>
      </rPr>
      <t xml:space="preserve"> Workbook/Sheet only.”</t>
    </r>
    <phoneticPr fontId="1"/>
  </si>
  <si>
    <r>
      <rPr>
        <b/>
        <u/>
        <sz val="11"/>
        <color theme="1"/>
        <rFont val="Meiryo UI"/>
        <family val="3"/>
        <charset val="128"/>
      </rPr>
      <t>B. Audio &amp; Materials:</t>
    </r>
    <r>
      <rPr>
        <b/>
        <sz val="11"/>
        <color theme="1"/>
        <rFont val="Arial"/>
        <family val="2"/>
      </rPr>
      <t xml:space="preserve">  </t>
    </r>
    <r>
      <rPr>
        <sz val="9"/>
        <color theme="1"/>
        <rFont val="Arial"/>
        <family val="2"/>
      </rPr>
      <t xml:space="preserve">These sets include audio and materials which students do not write in, except Opposites workbooks. If a student’s sibling has already purchased a CD set of the material and the student will use the CD, </t>
    </r>
    <r>
      <rPr>
        <u/>
        <sz val="9"/>
        <color theme="5" tint="-0.249977111117893"/>
        <rFont val="Arial"/>
        <family val="2"/>
      </rPr>
      <t>there is no need for an additional purchase other than Opposites Workbook(s).</t>
    </r>
    <r>
      <rPr>
        <sz val="9"/>
        <color theme="1"/>
        <rFont val="Arial"/>
        <family val="2"/>
      </rPr>
      <t xml:space="preserve"> If the student would prefer to use PLS Click Listen instead of their sibling’s CD, purchasing only the audio, with the workbooks, is available with “</t>
    </r>
    <r>
      <rPr>
        <sz val="9"/>
        <color theme="1"/>
        <rFont val="UD デジタル 教科書体 NK-R"/>
        <family val="1"/>
        <charset val="128"/>
      </rPr>
      <t>②</t>
    </r>
    <r>
      <rPr>
        <sz val="9"/>
        <color theme="1"/>
        <rFont val="Arial"/>
        <family val="2"/>
      </rPr>
      <t xml:space="preserve"> Discounted Sibling Price.”</t>
    </r>
    <phoneticPr fontId="1"/>
  </si>
  <si>
    <r>
      <rPr>
        <b/>
        <sz val="10"/>
        <color theme="1"/>
        <rFont val="UD デジタル 教科書体 NK-R"/>
        <family val="1"/>
        <charset val="128"/>
      </rPr>
      <t>①</t>
    </r>
    <r>
      <rPr>
        <b/>
        <sz val="10"/>
        <color theme="1"/>
        <rFont val="Arial"/>
        <family val="2"/>
      </rPr>
      <t xml:space="preserve"> Standard Price: </t>
    </r>
    <r>
      <rPr>
        <sz val="9"/>
        <color theme="1"/>
        <rFont val="Arial"/>
        <family val="2"/>
      </rPr>
      <t>The standard price of PLS Click Listen with related physical materials such as workbooks, textbooks and cards.</t>
    </r>
    <phoneticPr fontId="1"/>
  </si>
  <si>
    <t>For orders of classroom materials used by teachers such as flashcards and workbooks with answers.</t>
    <phoneticPr fontId="1"/>
  </si>
  <si>
    <r>
      <t>For orders of homework materials, as well as items which students need to purchase, and other materials such as stickers used in class.
Two prices are on the sheet: one is the special discounted price for sister schools, written as S-Price, and the other is the list price, which is the selling price to students.</t>
    </r>
    <r>
      <rPr>
        <sz val="10"/>
        <color theme="1"/>
        <rFont val="UD デジタル 教科書体 NK-R"/>
        <family val="1"/>
        <charset val="128"/>
      </rPr>
      <t/>
    </r>
    <phoneticPr fontId="1"/>
  </si>
  <si>
    <r>
      <t>For orders of Click</t>
    </r>
    <r>
      <rPr>
        <sz val="10"/>
        <rFont val="Arial"/>
        <family val="2"/>
      </rPr>
      <t>. To order several Click</t>
    </r>
    <r>
      <rPr>
        <sz val="10"/>
        <rFont val="Arial"/>
        <family val="2"/>
      </rPr>
      <t xml:space="preserve"> items for different students (classes), please duplicate the sheet.</t>
    </r>
    <phoneticPr fontId="1"/>
  </si>
  <si>
    <t>D. Click</t>
    <phoneticPr fontId="1"/>
  </si>
  <si>
    <t>E. Click Listen</t>
    <phoneticPr fontId="1"/>
  </si>
  <si>
    <t>F. Click Flash</t>
    <phoneticPr fontId="1"/>
  </si>
  <si>
    <t>For orders of Click Listen. To order several Click Listen items for different students (classes), please duplicate the sheet.</t>
    <phoneticPr fontId="1"/>
  </si>
  <si>
    <r>
      <t>《</t>
    </r>
    <r>
      <rPr>
        <b/>
        <sz val="11"/>
        <rFont val="Meiryo UI"/>
        <family val="3"/>
        <charset val="128"/>
      </rPr>
      <t>How to Order / Important Points</t>
    </r>
    <r>
      <rPr>
        <b/>
        <sz val="11"/>
        <rFont val="UD デジタル 教科書体 NK-R"/>
        <family val="1"/>
        <charset val="128"/>
      </rPr>
      <t>》</t>
    </r>
    <r>
      <rPr>
        <sz val="11"/>
        <rFont val="UD デジタル 教科書体 NK-R"/>
        <family val="1"/>
        <charset val="128"/>
      </rPr>
      <t xml:space="preserve"> </t>
    </r>
    <phoneticPr fontId="1"/>
  </si>
  <si>
    <r>
      <rPr>
        <sz val="11"/>
        <rFont val="UD デジタル 教科書体 NK-R"/>
        <family val="1"/>
        <charset val="128"/>
      </rPr>
      <t>　★</t>
    </r>
    <r>
      <rPr>
        <sz val="11"/>
        <rFont val="Arial"/>
        <family val="2"/>
      </rPr>
      <t xml:space="preserve"> For Click</t>
    </r>
    <r>
      <rPr>
        <vertAlign val="superscript"/>
        <sz val="11"/>
        <rFont val="Arial"/>
        <family val="2"/>
      </rPr>
      <t xml:space="preserve"> </t>
    </r>
    <r>
      <rPr>
        <sz val="11"/>
        <rFont val="Arial"/>
        <family val="2"/>
      </rPr>
      <t>and Click Listen</t>
    </r>
    <r>
      <rPr>
        <vertAlign val="superscript"/>
        <sz val="11"/>
        <rFont val="Arial"/>
        <family val="2"/>
      </rPr>
      <t xml:space="preserve"> </t>
    </r>
    <r>
      <rPr>
        <sz val="11"/>
        <rFont val="Arial"/>
        <family val="2"/>
      </rPr>
      <t>orders, please refer to the "C. Click, CL Price" sheet.</t>
    </r>
    <phoneticPr fontId="1"/>
  </si>
  <si>
    <t>※ This Excel file is suitable for email orders, because of its color settings. Please use PDF for fax orders.</t>
    <phoneticPr fontId="1"/>
  </si>
  <si>
    <t>　　◆ Fill out the colored cells</t>
    <phoneticPr fontId="1"/>
  </si>
  <si>
    <r>
      <rPr>
        <sz val="10"/>
        <rFont val="UD デジタル 教科書体 NK-R"/>
        <family val="1"/>
        <charset val="128"/>
      </rPr>
      <t>◇</t>
    </r>
    <r>
      <rPr>
        <sz val="10"/>
        <rFont val="Arial"/>
        <family val="2"/>
      </rPr>
      <t xml:space="preserve"> Enter relevant information, or select from the pull-down or checkbox, in the colored cells of each sheet. (To register a teacher's account, please fill in the registration name in the grey cell (the color won't change).</t>
    </r>
    <phoneticPr fontId="1"/>
  </si>
  <si>
    <r>
      <rPr>
        <sz val="10"/>
        <color theme="1"/>
        <rFont val="UD デジタル 教科書体 NK-R"/>
        <family val="1"/>
        <charset val="128"/>
      </rPr>
      <t>◇</t>
    </r>
    <r>
      <rPr>
        <sz val="10"/>
        <color theme="1"/>
        <rFont val="Arial"/>
        <family val="2"/>
      </rPr>
      <t xml:space="preserve"> In the event there is some information from a previous order left in the attachment you send us, we will refer to the Order Date for clarification. Please ensure this section is filled in correctly to prevent double orders. </t>
    </r>
    <phoneticPr fontId="1"/>
  </si>
  <si>
    <t>　　◆ Clarification when Duplicating the Sheet / File</t>
    <phoneticPr fontId="1"/>
  </si>
  <si>
    <t xml:space="preserve">When duplicating order sheets from this file, please follow the procedure below or some forms and formulas may collapse and not display properly.  </t>
    <phoneticPr fontId="1"/>
  </si>
  <si>
    <r>
      <rPr>
        <sz val="10"/>
        <rFont val="UD デジタル 教科書体 NK-R"/>
        <family val="1"/>
        <charset val="128"/>
      </rPr>
      <t>◇</t>
    </r>
    <r>
      <rPr>
        <sz val="10"/>
        <rFont val="Arial"/>
        <family val="2"/>
      </rPr>
      <t xml:space="preserve"> After filling in your order, delete unnecessary sheets, and save as a new file.</t>
    </r>
    <phoneticPr fontId="1"/>
  </si>
  <si>
    <r>
      <rPr>
        <sz val="10"/>
        <rFont val="UD デジタル 教科書体 NK-R"/>
        <family val="1"/>
        <charset val="128"/>
      </rPr>
      <t>◇</t>
    </r>
    <r>
      <rPr>
        <sz val="10"/>
        <rFont val="Arial"/>
        <family val="2"/>
      </rPr>
      <t xml:space="preserve"> To copy and paste a specific sheet into a new Excel file, use the following procedure.</t>
    </r>
    <r>
      <rPr>
        <sz val="10"/>
        <color theme="1"/>
        <rFont val="UD デジタル 教科書体 NK-R"/>
        <family val="1"/>
        <charset val="128"/>
      </rPr>
      <t/>
    </r>
    <phoneticPr fontId="1"/>
  </si>
  <si>
    <r>
      <t xml:space="preserve">4. Select the location where you would like to paste the sheet, and check the 'Create a copy' box.
</t>
    </r>
    <r>
      <rPr>
        <sz val="10"/>
        <rFont val="UD デジタル 教科書体 NK-R"/>
        <family val="1"/>
        <charset val="128"/>
      </rPr>
      <t>◆</t>
    </r>
    <r>
      <rPr>
        <sz val="10"/>
        <rFont val="Arial"/>
        <family val="2"/>
      </rPr>
      <t xml:space="preserve"> If you chose '(New Book)' at step 3 </t>
    </r>
    <r>
      <rPr>
        <sz val="10"/>
        <rFont val="UD デジタル 教科書体 NK-R"/>
        <family val="1"/>
        <charset val="128"/>
      </rPr>
      <t>➡</t>
    </r>
    <r>
      <rPr>
        <sz val="10"/>
        <rFont val="Arial"/>
        <family val="2"/>
      </rPr>
      <t xml:space="preserve"> New file has no other sheet, so no sheet appears in the 'Before Sheet' section as shown to the left. Check the 'Create a copy' box.</t>
    </r>
    <r>
      <rPr>
        <sz val="10"/>
        <rFont val="UD デジタル 教科書体 NK-R"/>
        <family val="1"/>
        <charset val="128"/>
      </rPr>
      <t xml:space="preserve">
◆</t>
    </r>
    <r>
      <rPr>
        <sz val="10"/>
        <rFont val="Arial"/>
        <family val="2"/>
      </rPr>
      <t xml:space="preserve"> If you chose other existing workbook </t>
    </r>
    <r>
      <rPr>
        <sz val="10"/>
        <rFont val="UD デジタル 教科書体 NK-R"/>
        <family val="1"/>
        <charset val="128"/>
      </rPr>
      <t>➡</t>
    </r>
    <r>
      <rPr>
        <sz val="10"/>
        <rFont val="Arial"/>
        <family val="2"/>
      </rPr>
      <t xml:space="preserve"> Sheet names appears in the 'Before Sheet' section, so choose the file into which you want to paste the copied sheet.</t>
    </r>
    <phoneticPr fontId="1"/>
  </si>
  <si>
    <t>To move to each section, click the title. To come back here, click "Return to the Top" on the right side of each section.</t>
    <phoneticPr fontId="1"/>
  </si>
  <si>
    <r>
      <t>《</t>
    </r>
    <r>
      <rPr>
        <b/>
        <sz val="11"/>
        <rFont val="Meiryo UI"/>
        <family val="3"/>
        <charset val="128"/>
      </rPr>
      <t>Contents</t>
    </r>
    <r>
      <rPr>
        <b/>
        <sz val="11"/>
        <rFont val="UD デジタル 教科書体 NK-R"/>
        <family val="1"/>
        <charset val="128"/>
      </rPr>
      <t>》</t>
    </r>
    <phoneticPr fontId="1"/>
  </si>
  <si>
    <t>The flow after the order to the delivery to the students.</t>
    <phoneticPr fontId="1"/>
  </si>
  <si>
    <t>How to order Click and Click Listen, and important points.</t>
    <phoneticPr fontId="1"/>
  </si>
  <si>
    <r>
      <rPr>
        <sz val="9"/>
        <color theme="1"/>
        <rFont val="UD デジタル 教科書体 NK-R"/>
        <family val="1"/>
        <charset val="128"/>
      </rPr>
      <t>　　</t>
    </r>
    <r>
      <rPr>
        <sz val="9"/>
        <color theme="1"/>
        <rFont val="Arial"/>
        <family val="2"/>
      </rPr>
      <t>A one-time school account set-up fee, invoiced when ordering PLS Click</t>
    </r>
    <r>
      <rPr>
        <sz val="9"/>
        <color theme="1"/>
        <rFont val="Arial"/>
        <family val="2"/>
      </rPr>
      <t>, Click Listen</t>
    </r>
    <r>
      <rPr>
        <sz val="9"/>
        <color theme="1"/>
        <rFont val="Arial"/>
        <family val="2"/>
      </rPr>
      <t xml:space="preserve"> or Click Flash</t>
    </r>
    <r>
      <rPr>
        <sz val="9"/>
        <color theme="1"/>
        <rFont val="Arial"/>
        <family val="2"/>
      </rPr>
      <t xml:space="preserve"> for the first time. 
</t>
    </r>
    <r>
      <rPr>
        <sz val="9"/>
        <color theme="1"/>
        <rFont val="UD デジタル 教科書体 NK-R"/>
        <family val="1"/>
        <charset val="128"/>
      </rPr>
      <t>　　</t>
    </r>
    <r>
      <rPr>
        <sz val="9"/>
        <color theme="1"/>
        <rFont val="Arial"/>
        <family val="2"/>
      </rPr>
      <t xml:space="preserve">School accounts have access to the registered PLS Click and Click Listen materials, and registered student information such as access, challenge scores etc.
</t>
    </r>
    <r>
      <rPr>
        <sz val="9"/>
        <color theme="1"/>
        <rFont val="UD デジタル 教科書体 NK-R"/>
        <family val="1"/>
        <charset val="128"/>
      </rPr>
      <t>　　</t>
    </r>
    <r>
      <rPr>
        <sz val="9"/>
        <color theme="1"/>
        <rFont val="Arial"/>
        <family val="2"/>
      </rPr>
      <t xml:space="preserve">After a student is registered, please sign in with your school account to assign a relevant teacher account and class time to the student. You will not be able to filter your student accounts by teacher and the weekly reset time of students’ usage (such as the number of times lessons have been viewed) will not be in sync with the students’ actual class schedule unless this information is assigned. </t>
    </r>
    <phoneticPr fontId="1"/>
  </si>
  <si>
    <r>
      <rPr>
        <b/>
        <sz val="10"/>
        <color theme="10"/>
        <rFont val="Meiryo UI"/>
        <family val="3"/>
        <charset val="128"/>
      </rPr>
      <t xml:space="preserve">　　   </t>
    </r>
    <r>
      <rPr>
        <b/>
        <u/>
        <sz val="10"/>
        <color theme="10"/>
        <rFont val="Meiryo UI"/>
        <family val="3"/>
        <charset val="128"/>
      </rPr>
      <t xml:space="preserve">How to Duplicate </t>
    </r>
    <phoneticPr fontId="1"/>
  </si>
  <si>
    <t>Stamp Book (Younger Ss) for Classroom</t>
    <phoneticPr fontId="1"/>
  </si>
  <si>
    <r>
      <rPr>
        <sz val="9"/>
        <color theme="1"/>
        <rFont val="UD デジタル 教科書体 NK-R"/>
        <family val="1"/>
        <charset val="128"/>
      </rPr>
      <t>　　</t>
    </r>
    <r>
      <rPr>
        <sz val="9"/>
        <color theme="1"/>
        <rFont val="Arial"/>
        <family val="2"/>
      </rPr>
      <t>Upon payment of this registration fee, the school account is able to access the designated PLS Click materials.</t>
    </r>
    <phoneticPr fontId="1"/>
  </si>
  <si>
    <r>
      <rPr>
        <sz val="9"/>
        <color theme="1"/>
        <rFont val="UD デジタル 教科書体 NK-R"/>
        <family val="1"/>
        <charset val="128"/>
      </rPr>
      <t>　　</t>
    </r>
    <r>
      <rPr>
        <sz val="9"/>
        <color theme="1"/>
        <rFont val="Arial"/>
        <family val="2"/>
      </rPr>
      <t>Upon payment of this registration fee, the school account is able to access the designated PLS Click Listen materials.</t>
    </r>
    <phoneticPr fontId="1"/>
  </si>
  <si>
    <r>
      <rPr>
        <sz val="9"/>
        <rFont val="ＭＳ Ｐゴシック"/>
        <family val="3"/>
        <charset val="128"/>
      </rPr>
      <t>　</t>
    </r>
    <r>
      <rPr>
        <sz val="9"/>
        <rFont val="Arial"/>
        <family val="2"/>
      </rPr>
      <t xml:space="preserve">Per account subscription fee for monthly plan. This plan is useful for a limited term of online lessons or trial usage. </t>
    </r>
    <phoneticPr fontId="1"/>
  </si>
  <si>
    <r>
      <t>Please mark all relevant materials with a (</t>
    </r>
    <r>
      <rPr>
        <sz val="9"/>
        <color theme="1"/>
        <rFont val="UD デジタル 教科書体 NK-R"/>
        <family val="1"/>
        <charset val="128"/>
      </rPr>
      <t>✓</t>
    </r>
    <r>
      <rPr>
        <sz val="9"/>
        <color theme="1"/>
        <rFont val="Arial"/>
        <family val="2"/>
      </rPr>
      <t>). Also enter a number for multiple items. To order more than three items, in the “Notes” section, add the details, such as item name and breakdown.</t>
    </r>
    <phoneticPr fontId="1"/>
  </si>
  <si>
    <t xml:space="preserve">--In the event there is some information from a previous order left in the attachment you send us, we will refer to the “Order Date” for clarification. Please ensure this section is filled in correctly to prevent double orders. </t>
    <phoneticPr fontId="1"/>
  </si>
  <si>
    <t xml:space="preserve">--When you order only one item after a multiple-items order, please select 'Please select item' from the pull-down box to remove the second item.  </t>
    <phoneticPr fontId="1"/>
  </si>
  <si>
    <t>◆ To order for ten or more students:</t>
    <phoneticPr fontId="1"/>
  </si>
  <si>
    <t>◆ To order multiple PLS Click or Click Listen items for the same student or class:</t>
    <phoneticPr fontId="1"/>
  </si>
  <si>
    <t>◆  To order multiple PLS Click or Click Listen items for the same student or class:</t>
    <phoneticPr fontId="1"/>
  </si>
  <si>
    <t>◆ To order for 30 or more people:</t>
    <phoneticPr fontId="1"/>
  </si>
  <si>
    <r>
      <rPr>
        <b/>
        <sz val="11"/>
        <color rgb="FF7030A0"/>
        <rFont val="Meiryo UI"/>
        <family val="3"/>
        <charset val="128"/>
      </rPr>
      <t>1. Fax:</t>
    </r>
    <r>
      <rPr>
        <b/>
        <sz val="10"/>
        <color theme="1"/>
        <rFont val="Arial"/>
        <family val="2"/>
      </rPr>
      <t xml:space="preserve"> </t>
    </r>
    <r>
      <rPr>
        <sz val="9"/>
        <color theme="1"/>
        <rFont val="Arial"/>
        <family val="2"/>
      </rPr>
      <t>Print out or photocopy the "D. PLS Click Order Sheet" and "E. PLS Click Listen Order Sheet" (PDF files, downloadable from our website), fill in the required information, and fax them to PLS Headquarters at 03-5306-5738.</t>
    </r>
    <phoneticPr fontId="1"/>
  </si>
  <si>
    <r>
      <rPr>
        <b/>
        <sz val="11"/>
        <color rgb="FF7030A0"/>
        <rFont val="Meiryo UI"/>
        <family val="3"/>
        <charset val="128"/>
      </rPr>
      <t>2. Email:</t>
    </r>
    <r>
      <rPr>
        <sz val="9"/>
        <color rgb="FF7030A0"/>
        <rFont val="Arial"/>
        <family val="2"/>
      </rPr>
      <t xml:space="preserve"> </t>
    </r>
    <r>
      <rPr>
        <sz val="9"/>
        <color theme="1"/>
        <rFont val="Arial"/>
        <family val="2"/>
      </rPr>
      <t xml:space="preserve">Please fill out the </t>
    </r>
    <r>
      <rPr>
        <sz val="9"/>
        <color theme="1"/>
        <rFont val="UD デジタル 教科書体 NK-R"/>
        <family val="1"/>
        <charset val="128"/>
      </rPr>
      <t>“</t>
    </r>
    <r>
      <rPr>
        <sz val="9"/>
        <color theme="1"/>
        <rFont val="Arial"/>
        <family val="2"/>
      </rPr>
      <t>D: PLS Click Order Sheet</t>
    </r>
    <r>
      <rPr>
        <sz val="9"/>
        <color theme="1"/>
        <rFont val="UD デジタル 教科書体 NK-R"/>
        <family val="1"/>
        <charset val="128"/>
      </rPr>
      <t>”</t>
    </r>
    <r>
      <rPr>
        <sz val="9"/>
        <color theme="1"/>
        <rFont val="Arial"/>
        <family val="2"/>
      </rPr>
      <t xml:space="preserve"> and/or </t>
    </r>
    <r>
      <rPr>
        <sz val="9"/>
        <color theme="1"/>
        <rFont val="UD デジタル 教科書体 NK-R"/>
        <family val="1"/>
        <charset val="128"/>
      </rPr>
      <t>“</t>
    </r>
    <r>
      <rPr>
        <sz val="9"/>
        <color theme="1"/>
        <rFont val="Arial"/>
        <family val="2"/>
      </rPr>
      <t>E: PLS Click Listen Order Sheet</t>
    </r>
    <r>
      <rPr>
        <sz val="9"/>
        <color theme="1"/>
        <rFont val="UD デジタル 教科書体 NK-R"/>
        <family val="1"/>
        <charset val="128"/>
      </rPr>
      <t>”</t>
    </r>
    <r>
      <rPr>
        <sz val="9"/>
        <color theme="1"/>
        <rFont val="Arial"/>
        <family val="2"/>
      </rPr>
      <t xml:space="preserve"> (Excel documents, downloadable from our website), fill in the required information, and email the documents to kyozai@pls-pec.co.jp.</t>
    </r>
    <phoneticPr fontId="1"/>
  </si>
  <si>
    <t>《Order Flow》</t>
    <phoneticPr fontId="1"/>
  </si>
  <si>
    <r>
      <t xml:space="preserve">3. Select the location you would like to paste the sheet into, and check the 'Create a copy' box. 
</t>
    </r>
    <r>
      <rPr>
        <sz val="11"/>
        <color theme="1"/>
        <rFont val="UD デジタル 教科書体 NK-R"/>
        <family val="1"/>
        <charset val="128"/>
      </rPr>
      <t>◆</t>
    </r>
    <r>
      <rPr>
        <sz val="11"/>
        <color theme="1"/>
        <rFont val="Arial"/>
        <family val="2"/>
      </rPr>
      <t xml:space="preserve"> To Create New File for Duplicated sheet: Choose '(New Book)' from 'to book' section (yellow box). New file has no other sheet, so no sheet appears in the 'Before Sheet' section as shown to the left. Check the 'Create a copy' box.
</t>
    </r>
    <r>
      <rPr>
        <sz val="11"/>
        <color theme="1"/>
        <rFont val="UD デジタル 教科書体 NK-R"/>
        <family val="1"/>
        <charset val="128"/>
      </rPr>
      <t>◆</t>
    </r>
    <r>
      <rPr>
        <sz val="11"/>
        <color theme="1"/>
        <rFont val="Arial"/>
        <family val="2"/>
      </rPr>
      <t xml:space="preserve"> To Paste to Other Existing Workbook: Choose the file from 'to book' section. Sheet names in the file appear in the 'Before Sheet' section, so choose the file name into which you want to paste the copied sheet.</t>
    </r>
    <r>
      <rPr>
        <sz val="11"/>
        <color theme="1"/>
        <rFont val="UD デジタル 教科書体 NK-R"/>
        <family val="1"/>
        <charset val="128"/>
      </rPr>
      <t xml:space="preserve">
</t>
    </r>
    <r>
      <rPr>
        <b/>
        <sz val="11"/>
        <color theme="1"/>
        <rFont val="UD デジタル 教科書体 NK-R"/>
        <family val="1"/>
        <charset val="128"/>
      </rPr>
      <t/>
    </r>
    <phoneticPr fontId="1"/>
  </si>
  <si>
    <t>4. A new copied sheet is created. Please use this sheet for additional student registration, or other items.</t>
    <phoneticPr fontId="1"/>
  </si>
  <si>
    <t>Upon receiving your order, we will send you a list of your students’ user IDs and passwords by email, usually within two business days. We will also send any physical materials that come with PLS Click Listen as well as any other materials ordered.</t>
    <phoneticPr fontId="1"/>
  </si>
  <si>
    <t>Please provide your students/guardians with a personalized copy of the relevant “User Guide” template, which is provided when your school is initially registered. The student’s user ID and password should be entered on this template. Issue any physical materials if needed. 
Please assign the relevant teacher and class time to each student by logging into the system using your school account. By entering the correct information here, your students’ weekly usage data will synchronize with their class time and the assigned teacher can access students’ account information with their own account.</t>
    <phoneticPr fontId="1"/>
  </si>
  <si>
    <r>
      <rPr>
        <b/>
        <sz val="10"/>
        <color theme="1"/>
        <rFont val="UD デジタル 教科書体 NK-R"/>
        <family val="1"/>
        <charset val="128"/>
      </rPr>
      <t>④</t>
    </r>
    <r>
      <rPr>
        <b/>
        <sz val="10"/>
        <color theme="1"/>
        <rFont val="Arial"/>
        <family val="2"/>
      </rPr>
      <t xml:space="preserve"> CD set: </t>
    </r>
    <r>
      <rPr>
        <sz val="10"/>
        <color theme="1"/>
        <rFont val="Arial"/>
        <family val="2"/>
      </rPr>
      <t>A special price for PLS Click plus a CD for students with limited internet access.</t>
    </r>
    <phoneticPr fontId="1"/>
  </si>
  <si>
    <r>
      <rPr>
        <b/>
        <sz val="10"/>
        <color theme="1"/>
        <rFont val="UD デジタル 教科書体 NK-R"/>
        <family val="1"/>
        <charset val="128"/>
      </rPr>
      <t>①</t>
    </r>
    <r>
      <rPr>
        <b/>
        <sz val="10"/>
        <color theme="1"/>
        <rFont val="Arial"/>
        <family val="2"/>
      </rPr>
      <t xml:space="preserve"> Standard Price: </t>
    </r>
    <r>
      <rPr>
        <sz val="10"/>
        <color theme="1"/>
        <rFont val="Arial"/>
        <family val="2"/>
      </rPr>
      <t>The standard price of PLS Click (D. Q/A B Workbook set includes workbooks).</t>
    </r>
    <phoneticPr fontId="1"/>
  </si>
  <si>
    <r>
      <rPr>
        <b/>
        <sz val="10"/>
        <color theme="1"/>
        <rFont val="UD デジタル 教科書体 NK-R"/>
        <family val="1"/>
        <charset val="128"/>
      </rPr>
      <t>②</t>
    </r>
    <r>
      <rPr>
        <b/>
        <sz val="10"/>
        <color theme="1"/>
        <rFont val="Arial"/>
        <family val="2"/>
      </rPr>
      <t xml:space="preserve"> Discounted Price:</t>
    </r>
    <r>
      <rPr>
        <sz val="10"/>
        <color theme="1"/>
        <rFont val="Arial"/>
        <family val="2"/>
      </rPr>
      <t xml:space="preserve"> A special price for any student who owns, or whose siblings own, CD versions of the same item.</t>
    </r>
    <phoneticPr fontId="1"/>
  </si>
  <si>
    <r>
      <t xml:space="preserve">*Q/A B with Workbook: </t>
    </r>
    <r>
      <rPr>
        <sz val="10"/>
        <color theme="1"/>
        <rFont val="Arial"/>
        <family val="2"/>
      </rPr>
      <t xml:space="preserve">To order PLS Click and associated workbooks at the same time, you only need to fill in “D: PLS Click” </t>
    </r>
    <r>
      <rPr>
        <sz val="10"/>
        <color theme="1"/>
        <rFont val="ＭＳ Ｐゴシック"/>
        <family val="3"/>
        <charset val="128"/>
      </rPr>
      <t>－</t>
    </r>
    <r>
      <rPr>
        <sz val="10"/>
        <color theme="1"/>
        <rFont val="Arial"/>
        <family val="2"/>
      </rPr>
      <t xml:space="preserve"> it is not necessary to submit “B: Homework Materials / Other” for the workbook(s). If ordering workbooks separately at a later date, please submit “B: Homework Materials / Other” at that time.</t>
    </r>
    <phoneticPr fontId="1"/>
  </si>
  <si>
    <r>
      <rPr>
        <b/>
        <sz val="11"/>
        <rFont val="Arial"/>
        <family val="2"/>
      </rPr>
      <t>Note:</t>
    </r>
    <r>
      <rPr>
        <sz val="11"/>
        <rFont val="Arial"/>
        <family val="2"/>
      </rPr>
      <t xml:space="preserve"> Please use one sheet for each class (or student to issue the same item).</t>
    </r>
    <phoneticPr fontId="1"/>
  </si>
  <si>
    <t xml:space="preserve">    (The user ID is usually “first name + family name,” but if the same user ID is already registered, a number will be added.)</t>
    <phoneticPr fontId="1"/>
  </si>
  <si>
    <t>《Name Registration》</t>
    <phoneticPr fontId="1"/>
  </si>
  <si>
    <r>
      <rPr>
        <sz val="10"/>
        <color theme="1"/>
        <rFont val="UD デジタル 教科書体 NK-R"/>
        <family val="1"/>
        <charset val="128"/>
      </rPr>
      <t>◆</t>
    </r>
    <r>
      <rPr>
        <sz val="10"/>
        <color theme="1"/>
        <rFont val="Arial"/>
        <family val="2"/>
      </rPr>
      <t xml:space="preserve"> New Registration: Check the “New” column and enter the romanized name. </t>
    </r>
    <phoneticPr fontId="1"/>
  </si>
  <si>
    <r>
      <rPr>
        <sz val="10"/>
        <color theme="1"/>
        <rFont val="UD デジタル 教科書体 NK-R"/>
        <family val="1"/>
        <charset val="128"/>
      </rPr>
      <t>◆</t>
    </r>
    <r>
      <rPr>
        <sz val="10"/>
        <color theme="1"/>
        <rFont val="Arial"/>
        <family val="2"/>
      </rPr>
      <t xml:space="preserve"> Account Holders: Enter the romanized name or registered user ID. </t>
    </r>
    <phoneticPr fontId="1"/>
  </si>
  <si>
    <r>
      <t xml:space="preserve">   </t>
    </r>
    <r>
      <rPr>
        <sz val="9"/>
        <color theme="0" tint="-0.499984740745262"/>
        <rFont val="UD デジタル 教科書体 NK-R"/>
        <family val="1"/>
        <charset val="128"/>
      </rPr>
      <t>（</t>
    </r>
    <r>
      <rPr>
        <sz val="9"/>
        <color theme="0" tint="-0.499984740745262"/>
        <rFont val="Arial"/>
        <family val="2"/>
      </rPr>
      <t>The user ID is usually “first name + family name,” but if the same user ID is already registered, a number will be added.</t>
    </r>
    <r>
      <rPr>
        <sz val="9"/>
        <color theme="0" tint="-0.499984740745262"/>
        <rFont val="UD デジタル 教科書体 NK-R"/>
        <family val="1"/>
        <charset val="128"/>
      </rPr>
      <t>）</t>
    </r>
    <phoneticPr fontId="1"/>
  </si>
  <si>
    <r>
      <rPr>
        <sz val="10"/>
        <color theme="1"/>
        <rFont val="UD デジタル 教科書体 NK-R"/>
        <family val="1"/>
        <charset val="128"/>
      </rPr>
      <t>◆</t>
    </r>
    <r>
      <rPr>
        <sz val="10"/>
        <color theme="1"/>
        <rFont val="Arial"/>
        <family val="2"/>
      </rPr>
      <t xml:space="preserve"> To order for more than 30 people, duplicate the order sheet and fill in the items and additional names.</t>
    </r>
    <phoneticPr fontId="1"/>
  </si>
  <si>
    <r>
      <rPr>
        <b/>
        <sz val="11"/>
        <color theme="1"/>
        <rFont val="Meiryo UI"/>
        <family val="3"/>
        <charset val="128"/>
      </rPr>
      <t>Teacher’s Account</t>
    </r>
    <r>
      <rPr>
        <b/>
        <sz val="11"/>
        <color theme="1"/>
        <rFont val="UD デジタル 教科書体 NK-R"/>
        <family val="1"/>
        <charset val="128"/>
      </rPr>
      <t xml:space="preserve">
</t>
    </r>
    <r>
      <rPr>
        <sz val="9"/>
        <color theme="1"/>
        <rFont val="Arial"/>
        <family val="2"/>
      </rPr>
      <t xml:space="preserve">(Registration fee: </t>
    </r>
    <r>
      <rPr>
        <sz val="9"/>
        <color theme="1"/>
        <rFont val="Meiryo UI"/>
        <family val="3"/>
        <charset val="128"/>
      </rPr>
      <t>¥</t>
    </r>
    <r>
      <rPr>
        <sz val="9"/>
        <color theme="1"/>
        <rFont val="Arial"/>
        <family val="2"/>
      </rPr>
      <t>509/account)</t>
    </r>
    <phoneticPr fontId="1"/>
  </si>
  <si>
    <t>To register a teacher’s account, please check the box on the left and enter the romanized name. If registering at the same time as student accounts, indicate which account(s) should be registered as a teacher in “Notes.”</t>
    <phoneticPr fontId="1"/>
  </si>
  <si>
    <t>New</t>
    <phoneticPr fontId="1"/>
  </si>
  <si>
    <t>Notes</t>
    <phoneticPr fontId="1"/>
  </si>
  <si>
    <t>Plan</t>
    <phoneticPr fontId="1"/>
  </si>
  <si>
    <t>Subscription Fee　（w/tax）</t>
    <phoneticPr fontId="1"/>
  </si>
  <si>
    <t>It is possible to apply for a combination of plans A and B.</t>
    <phoneticPr fontId="1"/>
  </si>
  <si>
    <t>B. Monthly Plan</t>
    <phoneticPr fontId="1"/>
  </si>
  <si>
    <t>First account</t>
    <phoneticPr fontId="1"/>
  </si>
  <si>
    <t>Additional accounts</t>
    <phoneticPr fontId="1"/>
  </si>
  <si>
    <t>First account</t>
    <phoneticPr fontId="1"/>
  </si>
  <si>
    <t>/year</t>
    <phoneticPr fontId="1"/>
  </si>
  <si>
    <t>/year</t>
    <phoneticPr fontId="1"/>
  </si>
  <si>
    <t>/month</t>
    <phoneticPr fontId="1"/>
  </si>
  <si>
    <t>/month</t>
    <phoneticPr fontId="1"/>
  </si>
  <si>
    <t>No. of Applications</t>
    <phoneticPr fontId="1"/>
  </si>
  <si>
    <t>account(s)</t>
    <phoneticPr fontId="1"/>
  </si>
  <si>
    <t>account(s)</t>
    <phoneticPr fontId="1"/>
  </si>
  <si>
    <t>Sub-total</t>
    <phoneticPr fontId="1"/>
  </si>
  <si>
    <t>《Registration Fee》</t>
    <phoneticPr fontId="1"/>
  </si>
  <si>
    <t>The following registration fees will be applied with the above plan fees as needed. All prices include tax.</t>
    <phoneticPr fontId="1"/>
  </si>
  <si>
    <t>School Registration Fee</t>
    <phoneticPr fontId="1"/>
  </si>
  <si>
    <t>Teacher’s Account Registration Fee</t>
    <phoneticPr fontId="1"/>
  </si>
  <si>
    <t>Description</t>
    <phoneticPr fontId="1"/>
  </si>
  <si>
    <t>Fee</t>
    <phoneticPr fontId="1"/>
  </si>
  <si>
    <t>Sub- total</t>
    <phoneticPr fontId="1"/>
  </si>
  <si>
    <t>A one-time school account set-up fee, invoiced when ordering PLS Click, Click Listen or Click Flash for the first time.</t>
    <phoneticPr fontId="1"/>
  </si>
  <si>
    <t>New/Additional Acct.</t>
    <phoneticPr fontId="1"/>
  </si>
  <si>
    <t>account(s)</t>
    <phoneticPr fontId="1"/>
  </si>
  <si>
    <t>A one-time teacher account set-up fee (per account).</t>
    <phoneticPr fontId="1"/>
  </si>
  <si>
    <t>Total</t>
    <phoneticPr fontId="1"/>
  </si>
  <si>
    <t>《Registration Name》</t>
    <phoneticPr fontId="1"/>
  </si>
  <si>
    <r>
      <rPr>
        <sz val="9"/>
        <color theme="1"/>
        <rFont val="UD デジタル 教科書体 NK-R"/>
        <family val="1"/>
        <charset val="128"/>
      </rPr>
      <t>◆</t>
    </r>
    <r>
      <rPr>
        <sz val="9"/>
        <color theme="1"/>
        <rFont val="Arial"/>
        <family val="2"/>
      </rPr>
      <t xml:space="preserve"> Orders for a single license for PLS Click Flash are normally issued to the school account, unless a different account (e.g. a specific teacher’s) is designated.  </t>
    </r>
    <phoneticPr fontId="1"/>
  </si>
  <si>
    <r>
      <rPr>
        <sz val="9"/>
        <color theme="1"/>
        <rFont val="UD デジタル 教科書体 NK-R"/>
        <family val="1"/>
        <charset val="128"/>
      </rPr>
      <t>◆</t>
    </r>
    <r>
      <rPr>
        <sz val="9"/>
        <color theme="1"/>
        <rFont val="Arial"/>
        <family val="2"/>
      </rPr>
      <t xml:space="preserve"> To register PLS Click Flash to a teacher’s account, fill in the user ID for existing accounts, or fill in the romanized name and check the “New” column for new users.</t>
    </r>
    <phoneticPr fontId="1"/>
  </si>
  <si>
    <r>
      <rPr>
        <sz val="9"/>
        <color rgb="FFFF0000"/>
        <rFont val="UD デジタル 教科書体 NK-R"/>
        <family val="1"/>
        <charset val="128"/>
      </rPr>
      <t>★</t>
    </r>
    <r>
      <rPr>
        <sz val="9"/>
        <color rgb="FFFF0000"/>
        <rFont val="Arial"/>
        <family val="2"/>
      </rPr>
      <t xml:space="preserve"> To complete the application, check the next section, 'Application', and sign.</t>
    </r>
    <phoneticPr fontId="1"/>
  </si>
  <si>
    <t>New</t>
    <phoneticPr fontId="1"/>
  </si>
  <si>
    <t>Notes</t>
    <phoneticPr fontId="1"/>
  </si>
  <si>
    <t>User ID/Name （First Name + Family Name)</t>
    <phoneticPr fontId="1"/>
  </si>
  <si>
    <t>《Application》</t>
    <phoneticPr fontId="1"/>
  </si>
  <si>
    <t>I have reviewed and agreed to the terms and conditions specified in the PLS Click Flash Contract Confirmation.</t>
    <phoneticPr fontId="1"/>
  </si>
  <si>
    <t>(C. Click/Click Listen Price List)</t>
    <phoneticPr fontId="1"/>
  </si>
  <si>
    <t>B. Homework Materials/ Others</t>
    <phoneticPr fontId="1"/>
  </si>
  <si>
    <t xml:space="preserve">Pera Pera Daruma 1: </t>
    <phoneticPr fontId="1"/>
  </si>
  <si>
    <t>Pera Pera Daruma 1 《Boy/Girl》</t>
    <phoneticPr fontId="1"/>
  </si>
  <si>
    <t>《Plan/Subscription Fee》</t>
    <phoneticPr fontId="1"/>
  </si>
  <si>
    <t xml:space="preserve">  PLS Click Flash, used not only in class but also online lessons, is available on an annual or monthly basis. From the second account, the discounted price will be applied. If the school or teacher's account has not yet been registered, the above fees will be charged with the PLS Click Flash subscription fee. Payment should be made in full. The period of the subscription will be automatically renewed without notice. Please notify us by the 20th of the final month in the event of cancellation.</t>
    <phoneticPr fontId="1"/>
  </si>
  <si>
    <t>PLS Click Flash</t>
    <phoneticPr fontId="1"/>
  </si>
  <si>
    <t>PLS Click Flash
Annual Plan</t>
    <phoneticPr fontId="1"/>
  </si>
  <si>
    <t>PLS Click Flash
Monthly Plan</t>
    <phoneticPr fontId="1"/>
  </si>
  <si>
    <t>PLS Click Registration Fee</t>
    <phoneticPr fontId="1"/>
  </si>
  <si>
    <t>PLS Click Listen
Registration Fee</t>
    <phoneticPr fontId="1"/>
  </si>
  <si>
    <t>Application form for Click Flash, available as a monthly or annual subsctiption. 
Upon application, please sign the application form after reviewing and agreeing to the "F-2: CF Confirmation Form", and send the signed copy by fax, mail, or email (attach scanned form) to PLS Headquarters.</t>
    <phoneticPr fontId="1"/>
  </si>
  <si>
    <t>When an order is entered into sheets D and E, the S-price (discounted price for sister schools) for the ordered items will be shown, but not the list price. Please refer to this sheet for the prices of each Click and Click Listen item.</t>
  </si>
  <si>
    <r>
      <rPr>
        <b/>
        <sz val="12"/>
        <color rgb="FF007CA8"/>
        <rFont val="Meiryo UI"/>
        <family val="3"/>
        <charset val="128"/>
      </rPr>
      <t>1. Fax:</t>
    </r>
    <r>
      <rPr>
        <b/>
        <sz val="12"/>
        <color rgb="FF00B0F0"/>
        <rFont val="Arial"/>
        <family val="2"/>
      </rPr>
      <t xml:space="preserve"> </t>
    </r>
    <r>
      <rPr>
        <sz val="12"/>
        <rFont val="Arial"/>
        <family val="2"/>
      </rPr>
      <t>P</t>
    </r>
    <r>
      <rPr>
        <sz val="10"/>
        <rFont val="Arial"/>
        <family val="2"/>
      </rPr>
      <t>rint the relevant order sheets (PDF files, downloadable from the PLS website), fill in the required information, and fax it to 03-5306-5738.</t>
    </r>
    <phoneticPr fontId="1"/>
  </si>
  <si>
    <r>
      <rPr>
        <b/>
        <sz val="12"/>
        <color rgb="FF007CA8"/>
        <rFont val="Meiryo UI"/>
        <family val="3"/>
        <charset val="128"/>
      </rPr>
      <t>2. Email:</t>
    </r>
    <r>
      <rPr>
        <sz val="10"/>
        <color rgb="FF7030A0"/>
        <rFont val="Arial"/>
        <family val="2"/>
      </rPr>
      <t xml:space="preserve"> F</t>
    </r>
    <r>
      <rPr>
        <sz val="10"/>
        <rFont val="Arial"/>
        <family val="2"/>
      </rPr>
      <t>ill out this Excel file and send it into to kyozai@pls-pec.co.jp.</t>
    </r>
    <phoneticPr fontId="1"/>
  </si>
  <si>
    <r>
      <rPr>
        <sz val="10"/>
        <rFont val="UD デジタル 教科書体 NK-R"/>
        <family val="1"/>
        <charset val="128"/>
      </rPr>
      <t>◇</t>
    </r>
    <r>
      <rPr>
        <sz val="10"/>
        <rFont val="Arial"/>
        <family val="2"/>
      </rPr>
      <t xml:space="preserve"> If you attach this whole workbook, rather than the specific sheets, we would appreciate if you could indicate the name of the sheet or material you are ordering with (e.g., "A and D" or "Homework Material and Click"). </t>
    </r>
    <phoneticPr fontId="1"/>
  </si>
  <si>
    <r>
      <t xml:space="preserve">1. Right click on the tab of the sheet you want to duplicate.
</t>
    </r>
    <r>
      <rPr>
        <sz val="10"/>
        <color theme="1"/>
        <rFont val="UD デジタル 教科書体 NK-R"/>
        <family val="1"/>
        <charset val="128"/>
      </rPr>
      <t>　　（</t>
    </r>
    <r>
      <rPr>
        <sz val="10"/>
        <color theme="1"/>
        <rFont val="Arial"/>
        <family val="2"/>
      </rPr>
      <t xml:space="preserve">e.g. duplicating "D. Click" </t>
    </r>
    <r>
      <rPr>
        <sz val="10"/>
        <color theme="1"/>
        <rFont val="UD デジタル 教科書体 NK-R"/>
        <family val="1"/>
        <charset val="128"/>
      </rPr>
      <t>）</t>
    </r>
    <phoneticPr fontId="1"/>
  </si>
  <si>
    <r>
      <t xml:space="preserve">3. Select the file into which you want to paste the copied sheet from the "To book" options.
</t>
    </r>
    <r>
      <rPr>
        <sz val="10"/>
        <rFont val="UD デジタル 教科書体 NK-R"/>
        <family val="1"/>
        <charset val="128"/>
      </rPr>
      <t>◆</t>
    </r>
    <r>
      <rPr>
        <sz val="10"/>
        <rFont val="Arial"/>
        <family val="2"/>
      </rPr>
      <t xml:space="preserve"> '</t>
    </r>
    <r>
      <rPr>
        <b/>
        <sz val="10"/>
        <rFont val="Arial"/>
        <family val="2"/>
      </rPr>
      <t>2. PLS Order Sheet (Excel)'</t>
    </r>
    <r>
      <rPr>
        <sz val="10"/>
        <rFont val="UD デジタル 教科書体 NK-R"/>
        <family val="1"/>
        <charset val="128"/>
      </rPr>
      <t>➡</t>
    </r>
    <r>
      <rPr>
        <sz val="10"/>
        <rFont val="Arial"/>
        <family val="2"/>
      </rPr>
      <t xml:space="preserve"> A new sheet will be added in the same file. 
(e.g. </t>
    </r>
    <r>
      <rPr>
        <sz val="9"/>
        <rFont val="Arial"/>
        <family val="2"/>
      </rPr>
      <t>When you like to register more than 30 students for Click</t>
    </r>
    <r>
      <rPr>
        <vertAlign val="superscript"/>
        <sz val="9"/>
        <rFont val="Arial"/>
        <family val="2"/>
      </rPr>
      <t xml:space="preserve">  </t>
    </r>
    <r>
      <rPr>
        <sz val="9"/>
        <rFont val="Arial"/>
        <family val="2"/>
      </rPr>
      <t>or Click Listen, or when you need to order several Click or Click Listen licenses for different students (classes).)</t>
    </r>
    <r>
      <rPr>
        <sz val="10"/>
        <rFont val="Arial"/>
        <family val="2"/>
      </rPr>
      <t xml:space="preserve">
</t>
    </r>
    <r>
      <rPr>
        <sz val="10"/>
        <rFont val="UD デジタル 教科書体 NK-R"/>
        <family val="1"/>
        <charset val="128"/>
      </rPr>
      <t>◆</t>
    </r>
    <r>
      <rPr>
        <sz val="10"/>
        <rFont val="Arial"/>
        <family val="2"/>
      </rPr>
      <t xml:space="preserve"> '</t>
    </r>
    <r>
      <rPr>
        <b/>
        <sz val="10"/>
        <rFont val="Arial"/>
        <family val="2"/>
      </rPr>
      <t>(New Book)'</t>
    </r>
    <r>
      <rPr>
        <sz val="10"/>
        <rFont val="UD デジタル 教科書体 NK-R"/>
        <family val="1"/>
        <charset val="128"/>
      </rPr>
      <t>➡</t>
    </r>
    <r>
      <rPr>
        <sz val="10"/>
        <rFont val="Arial"/>
        <family val="2"/>
      </rPr>
      <t xml:space="preserve"> A new workbook with the copied file will be created.
</t>
    </r>
    <r>
      <rPr>
        <sz val="10"/>
        <rFont val="UD デジタル 教科書体 NK-R"/>
        <family val="1"/>
        <charset val="128"/>
      </rPr>
      <t>◆</t>
    </r>
    <r>
      <rPr>
        <sz val="10"/>
        <rFont val="Arial"/>
        <family val="2"/>
      </rPr>
      <t xml:space="preserve"> Others</t>
    </r>
    <r>
      <rPr>
        <b/>
        <sz val="10"/>
        <rFont val="Arial"/>
        <family val="2"/>
      </rPr>
      <t xml:space="preserve"> </t>
    </r>
    <r>
      <rPr>
        <sz val="10"/>
        <rFont val="UD デジタル 教科書体 NK-R"/>
        <family val="1"/>
        <charset val="128"/>
      </rPr>
      <t>➡</t>
    </r>
    <r>
      <rPr>
        <sz val="10"/>
        <rFont val="Arial"/>
        <family val="2"/>
      </rPr>
      <t xml:space="preserve"> All opened Excel workbooks appear. If you have a specific file to paste the sheet into, open that file before you start this procedure. </t>
    </r>
    <r>
      <rPr>
        <sz val="10"/>
        <color theme="1"/>
        <rFont val="UD デジタル 教科書体 NK-R"/>
        <family val="1"/>
        <charset val="128"/>
      </rPr>
      <t/>
    </r>
    <phoneticPr fontId="1"/>
  </si>
  <si>
    <r>
      <t xml:space="preserve">1. Right click on the tab of the sheet you want to duplicate.
</t>
    </r>
    <r>
      <rPr>
        <sz val="11"/>
        <rFont val="UD デジタル 教科書体 NK-R"/>
        <family val="1"/>
        <charset val="128"/>
      </rPr>
      <t>　　（</t>
    </r>
    <r>
      <rPr>
        <sz val="11"/>
        <rFont val="Arial"/>
        <family val="2"/>
      </rPr>
      <t xml:space="preserve">e.g. duplicating the sheet "D. Click" </t>
    </r>
    <r>
      <rPr>
        <sz val="11"/>
        <rFont val="UD デジタル 教科書体 NK-R"/>
        <family val="1"/>
        <charset val="128"/>
      </rPr>
      <t>）</t>
    </r>
    <phoneticPr fontId="1"/>
  </si>
  <si>
    <r>
      <rPr>
        <sz val="10"/>
        <rFont val="UD デジタル 教科書体 NK-R"/>
        <family val="1"/>
        <charset val="128"/>
      </rPr>
      <t>５．</t>
    </r>
    <r>
      <rPr>
        <sz val="10"/>
        <rFont val="Arial"/>
        <family val="2"/>
      </rPr>
      <t>A new copied sheet is created.</t>
    </r>
    <r>
      <rPr>
        <sz val="10"/>
        <rFont val="UD デジタル 教科書体 NK-R"/>
        <family val="1"/>
        <charset val="128"/>
      </rPr>
      <t xml:space="preserve">
◆</t>
    </r>
    <r>
      <rPr>
        <sz val="10"/>
        <rFont val="Arial"/>
        <family val="2"/>
      </rPr>
      <t xml:space="preserve"> '2. PLS Order Sheet (Excel)' </t>
    </r>
    <r>
      <rPr>
        <sz val="10"/>
        <rFont val="UD デジタル 教科書体 NK-R"/>
        <family val="1"/>
        <charset val="128"/>
      </rPr>
      <t>➡</t>
    </r>
    <r>
      <rPr>
        <sz val="10"/>
        <rFont val="Arial"/>
        <family val="2"/>
      </rPr>
      <t xml:space="preserve"> A new copied sheet (copied file name plus (2)) is placed where you selected step 4.</t>
    </r>
    <r>
      <rPr>
        <sz val="10"/>
        <rFont val="UD デジタル 教科書体 NK-R"/>
        <family val="1"/>
        <charset val="128"/>
      </rPr>
      <t xml:space="preserve">
◆</t>
    </r>
    <r>
      <rPr>
        <sz val="10"/>
        <rFont val="Arial"/>
        <family val="2"/>
      </rPr>
      <t xml:space="preserve"> '(New Book)' </t>
    </r>
    <r>
      <rPr>
        <sz val="10"/>
        <rFont val="UD デジタル 教科書体 NK-R"/>
        <family val="1"/>
        <charset val="128"/>
      </rPr>
      <t>➡</t>
    </r>
    <r>
      <rPr>
        <sz val="10"/>
        <rFont val="Arial"/>
        <family val="2"/>
      </rPr>
      <t xml:space="preserve"> A new workbook with the copied file (the same copied file name) is created as shown to the left below. At this point, the file name is "Book1," so save the file as a new file.</t>
    </r>
    <phoneticPr fontId="1"/>
  </si>
  <si>
    <r>
      <t xml:space="preserve">(C) </t>
    </r>
    <r>
      <rPr>
        <sz val="8"/>
        <color theme="1"/>
        <rFont val="ＭＳ Ｐゴシック"/>
        <family val="3"/>
        <charset val="128"/>
      </rPr>
      <t>＝</t>
    </r>
    <r>
      <rPr>
        <sz val="8"/>
        <color theme="1"/>
        <rFont val="Arial"/>
        <family val="2"/>
      </rPr>
      <t xml:space="preserve"> PLS Click</t>
    </r>
    <r>
      <rPr>
        <vertAlign val="superscript"/>
        <sz val="8"/>
        <color theme="1"/>
        <rFont val="Arial"/>
        <family val="2"/>
      </rPr>
      <t xml:space="preserve"> </t>
    </r>
    <r>
      <rPr>
        <sz val="8"/>
        <color theme="1"/>
        <rFont val="Arial"/>
        <family val="2"/>
      </rPr>
      <t>ver. available, (CL) = PLS Click Listen ver. available (To order PLS Click/PLS Click Listen ver., please use designated sheet.)</t>
    </r>
    <phoneticPr fontId="1"/>
  </si>
  <si>
    <t xml:space="preserve"> Please choose the items from the pull-down box.  *S-Price = Sister School Price</t>
    <phoneticPr fontId="1"/>
  </si>
  <si>
    <t>S-Price*</t>
    <phoneticPr fontId="1"/>
  </si>
  <si>
    <t>（w/tax）</t>
    <phoneticPr fontId="1"/>
  </si>
  <si>
    <t>For Younger Students</t>
    <phoneticPr fontId="1"/>
  </si>
  <si>
    <t>Writing Workbook</t>
    <phoneticPr fontId="1"/>
  </si>
  <si>
    <t>Korectable ABCs</t>
  </si>
  <si>
    <t>Phonic Puzzles</t>
    <phoneticPr fontId="1"/>
  </si>
  <si>
    <t>--</t>
    <phoneticPr fontId="1"/>
  </si>
  <si>
    <t>Family &amp; Friends</t>
    <phoneticPr fontId="1"/>
  </si>
  <si>
    <t>Ango Eigo Workbook</t>
    <phoneticPr fontId="1"/>
  </si>
  <si>
    <t>Beyond Daily Expressions</t>
    <phoneticPr fontId="1"/>
  </si>
  <si>
    <t>My First ABC Adventure</t>
    <phoneticPr fontId="1"/>
  </si>
  <si>
    <t>Let’s Sing Together CD</t>
    <phoneticPr fontId="1"/>
  </si>
  <si>
    <t>Classy Cursive</t>
    <phoneticPr fontId="1"/>
  </si>
  <si>
    <t>Bingo</t>
    <phoneticPr fontId="1"/>
  </si>
  <si>
    <t>PLS Workbooks</t>
  </si>
  <si>
    <t>1. Korectable English</t>
    <phoneticPr fontId="1"/>
  </si>
  <si>
    <t>2. Grammar Crammers</t>
    <phoneticPr fontId="1"/>
  </si>
  <si>
    <t>3. Get Writing!</t>
    <phoneticPr fontId="1"/>
  </si>
  <si>
    <t>W.W.W.</t>
    <phoneticPr fontId="1"/>
  </si>
  <si>
    <t>DE</t>
    <phoneticPr fontId="1"/>
  </si>
  <si>
    <t>ACC</t>
    <phoneticPr fontId="1"/>
  </si>
  <si>
    <t>Alphabet &amp; Calendar Cards CD set (C)</t>
    <phoneticPr fontId="1"/>
  </si>
  <si>
    <t xml:space="preserve"> </t>
    <phoneticPr fontId="1"/>
  </si>
  <si>
    <t>漢</t>
    <rPh sb="0" eb="1">
      <t>カン</t>
    </rPh>
    <phoneticPr fontId="1"/>
  </si>
  <si>
    <t>PLS Notebook</t>
  </si>
  <si>
    <t>Q/A</t>
    <phoneticPr fontId="1"/>
  </si>
  <si>
    <t>Rank CDs</t>
    <phoneticPr fontId="1"/>
  </si>
  <si>
    <t>Pera-Pera Daruma</t>
    <phoneticPr fontId="1"/>
  </si>
  <si>
    <t>Oxford Reading Tree</t>
    <phoneticPr fontId="1"/>
  </si>
  <si>
    <t>Opposites</t>
    <phoneticPr fontId="1"/>
  </si>
  <si>
    <t>Opposites Workbooks A &amp; B</t>
    <phoneticPr fontId="1"/>
  </si>
  <si>
    <t>Stickers</t>
    <phoneticPr fontId="1"/>
  </si>
  <si>
    <t>Tri</t>
    <phoneticPr fontId="1"/>
  </si>
  <si>
    <t xml:space="preserve">Scratch &amp; Sniff </t>
    <phoneticPr fontId="1"/>
  </si>
  <si>
    <t>CD set A</t>
    <phoneticPr fontId="1"/>
  </si>
  <si>
    <t>CD set B</t>
    <phoneticPr fontId="1"/>
  </si>
  <si>
    <t>--48 stickers</t>
    <phoneticPr fontId="1"/>
  </si>
  <si>
    <t>--60 stickers</t>
    <phoneticPr fontId="1"/>
  </si>
  <si>
    <t xml:space="preserve">Workbook A </t>
    <phoneticPr fontId="1"/>
  </si>
  <si>
    <t xml:space="preserve">Workbook B </t>
    <phoneticPr fontId="1"/>
  </si>
  <si>
    <t>Workbook B (WB only)</t>
    <phoneticPr fontId="1"/>
  </si>
  <si>
    <t>Workbook A (WB only)</t>
    <phoneticPr fontId="1"/>
  </si>
  <si>
    <t>Workbook 2</t>
    <phoneticPr fontId="1"/>
  </si>
  <si>
    <t>Workbook 1</t>
    <phoneticPr fontId="1"/>
  </si>
  <si>
    <t>Workbook Vol. 1 (WB only)</t>
    <phoneticPr fontId="1"/>
  </si>
  <si>
    <t>Workbook Vol. 2 (WB only)</t>
    <phoneticPr fontId="1"/>
  </si>
  <si>
    <t>Workbook Vol. 3 (WB only)</t>
    <phoneticPr fontId="1"/>
  </si>
  <si>
    <t>1. Registration/Contract Fee:</t>
    <phoneticPr fontId="1"/>
  </si>
  <si>
    <t>2. PLS Click Price List:</t>
    <phoneticPr fontId="1"/>
  </si>
  <si>
    <t>3. PLS Click Listen Price List:</t>
    <phoneticPr fontId="1"/>
  </si>
  <si>
    <t>4. How to Order:</t>
    <phoneticPr fontId="1"/>
  </si>
  <si>
    <t>5. Order Flow:</t>
    <phoneticPr fontId="1"/>
  </si>
  <si>
    <t>Return to Top</t>
    <phoneticPr fontId="1"/>
  </si>
  <si>
    <t>Return to Top</t>
    <phoneticPr fontId="1"/>
  </si>
  <si>
    <t>Return to Top</t>
    <phoneticPr fontId="1"/>
  </si>
  <si>
    <t>《PLS Click/Click Listen　Registration Fee/Click Flash Subscription》</t>
    <phoneticPr fontId="1"/>
  </si>
  <si>
    <r>
      <t>About Registration fees of Click, Click Listen,</t>
    </r>
    <r>
      <rPr>
        <vertAlign val="superscript"/>
        <sz val="10"/>
        <rFont val="Arial"/>
        <family val="2"/>
      </rPr>
      <t xml:space="preserve"> </t>
    </r>
    <r>
      <rPr>
        <sz val="10"/>
        <rFont val="Arial"/>
        <family val="2"/>
      </rPr>
      <t>Click Flash.</t>
    </r>
    <phoneticPr fontId="1"/>
  </si>
  <si>
    <t>Regular Price, Discounted Price, Discounted Sibling Price, CD set.</t>
    <phoneticPr fontId="1"/>
  </si>
  <si>
    <t>Regular Price, Discounted Sibling Price, CD set, Workbook/Sheet only.</t>
    <phoneticPr fontId="1"/>
  </si>
  <si>
    <t>Additional Accounts</t>
    <phoneticPr fontId="1"/>
  </si>
  <si>
    <t>Additional Accounts</t>
    <phoneticPr fontId="1"/>
  </si>
  <si>
    <r>
      <t xml:space="preserve">  --Workbooks A &amp; B</t>
    </r>
    <r>
      <rPr>
        <sz val="10"/>
        <color theme="1"/>
        <rFont val="Yu Gothic UI"/>
        <family val="3"/>
        <charset val="128"/>
      </rPr>
      <t>（Pair）</t>
    </r>
    <phoneticPr fontId="1"/>
  </si>
  <si>
    <r>
      <t xml:space="preserve">　　Q/A B --Workbooks A &amp; B </t>
    </r>
    <r>
      <rPr>
        <sz val="10"/>
        <color theme="1"/>
        <rFont val="Yu Gothic UI"/>
        <family val="3"/>
        <charset val="128"/>
      </rPr>
      <t>（Pair）</t>
    </r>
    <r>
      <rPr>
        <b/>
        <sz val="10"/>
        <color theme="1"/>
        <rFont val="Yu Gothic UI"/>
        <family val="3"/>
        <charset val="128"/>
      </rPr>
      <t>*</t>
    </r>
    <phoneticPr fontId="1"/>
  </si>
  <si>
    <t>Workbooks A &amp; B (only WB)</t>
    <phoneticPr fontId="1"/>
  </si>
  <si>
    <t xml:space="preserve">B &amp; C = Audio: PLS Click Listen only (Physical materials previously purchased for siblings should be used). </t>
    <phoneticPr fontId="1"/>
  </si>
  <si>
    <r>
      <rPr>
        <b/>
        <sz val="10"/>
        <color theme="1"/>
        <rFont val="UD デジタル 教科書体 NK-R"/>
        <family val="1"/>
        <charset val="128"/>
      </rPr>
      <t>④</t>
    </r>
    <r>
      <rPr>
        <b/>
        <sz val="10"/>
        <color theme="1"/>
        <rFont val="Arial"/>
        <family val="2"/>
      </rPr>
      <t xml:space="preserve"> Workbook/Sheet only:</t>
    </r>
    <r>
      <rPr>
        <sz val="9"/>
        <color theme="1"/>
        <rFont val="Arial"/>
        <family val="2"/>
      </rPr>
      <t xml:space="preserve"> A price for the workbook(s)/sheet only, to be used with CD which has already owned.</t>
    </r>
    <phoneticPr fontId="1"/>
  </si>
  <si>
    <t>Please use "D (E): PLS Click (Listen) Order Sheet (Additional Registration)."
To avoid confusion with orders from other schools, please fill in the name of your school, the items, and the total number of order sheets.</t>
    <phoneticPr fontId="1"/>
  </si>
  <si>
    <t>◆ Cautionary notes when re-using the sheet</t>
    <phoneticPr fontId="1"/>
  </si>
  <si>
    <t>1. PLS ⇨ 
      Sister Schools:</t>
    <phoneticPr fontId="1"/>
  </si>
  <si>
    <t>2. Sister Schools:⇨
Students/Guardians:</t>
    <phoneticPr fontId="1"/>
  </si>
  <si>
    <t>Return to Top</t>
    <phoneticPr fontId="1"/>
  </si>
  <si>
    <r>
      <rPr>
        <sz val="10"/>
        <rFont val="UD デジタル 教科書体 NK-R"/>
        <family val="1"/>
        <charset val="128"/>
      </rPr>
      <t>◇</t>
    </r>
    <r>
      <rPr>
        <sz val="10"/>
        <rFont val="Arial"/>
        <family val="2"/>
      </rPr>
      <t xml:space="preserve"> Each sheet is protected to prevent accidental corruption of data. In case you cannot fill in the form or cannot read the information due to sheet the protection setting, please unprotect the sheet at your discretion (Home &gt; Format &gt; Unprotect Sheet).</t>
    </r>
    <phoneticPr fontId="1"/>
  </si>
  <si>
    <r>
      <rPr>
        <sz val="11"/>
        <color theme="10"/>
        <rFont val="Arial"/>
        <family val="2"/>
      </rPr>
      <t xml:space="preserve">  </t>
    </r>
    <r>
      <rPr>
        <u/>
        <sz val="11"/>
        <color theme="10"/>
        <rFont val="Arial"/>
        <family val="2"/>
      </rPr>
      <t xml:space="preserve">Please refer to 'C: Click/Click Listen Price List </t>
    </r>
    <r>
      <rPr>
        <u/>
        <sz val="11"/>
        <color theme="10"/>
        <rFont val="ＭＳ Ｐゴシック"/>
        <family val="2"/>
        <charset val="128"/>
      </rPr>
      <t>＞</t>
    </r>
    <r>
      <rPr>
        <u/>
        <sz val="11"/>
        <color theme="10"/>
        <rFont val="Arial"/>
        <family val="2"/>
      </rPr>
      <t xml:space="preserve"> How to Order </t>
    </r>
    <r>
      <rPr>
        <u/>
        <sz val="11"/>
        <color theme="10"/>
        <rFont val="ＭＳ Ｐゴシック"/>
        <family val="2"/>
        <charset val="128"/>
      </rPr>
      <t>＞</t>
    </r>
    <r>
      <rPr>
        <u/>
        <sz val="11"/>
        <color theme="10"/>
        <rFont val="Arial"/>
        <family val="2"/>
      </rPr>
      <t xml:space="preserve"> How to Duplicate'</t>
    </r>
    <phoneticPr fontId="1"/>
  </si>
  <si>
    <t>Name（First Name + Family Name)/User ID</t>
    <phoneticPr fontId="1"/>
  </si>
  <si>
    <t xml:space="preserve">  To order for more than three items add the details, such as item name and the breakdown, in the “Notes” of the Account breakdown.</t>
    <phoneticPr fontId="1"/>
  </si>
  <si>
    <t xml:space="preserve"> To order for more than three items add the details, such as item name and the breakdown, in the “Notes” of the Account breakdown.</t>
    <phoneticPr fontId="1"/>
  </si>
  <si>
    <r>
      <rPr>
        <sz val="11"/>
        <color theme="10"/>
        <rFont val="Arial"/>
        <family val="2"/>
      </rPr>
      <t xml:space="preserve"> </t>
    </r>
    <r>
      <rPr>
        <u/>
        <sz val="11"/>
        <color theme="10"/>
        <rFont val="Arial"/>
        <family val="2"/>
      </rPr>
      <t xml:space="preserve">Please refer to 'C: Click/Click Listen Price List </t>
    </r>
    <r>
      <rPr>
        <u/>
        <sz val="11"/>
        <color theme="10"/>
        <rFont val="ＭＳ Ｐゴシック"/>
        <family val="2"/>
        <charset val="128"/>
      </rPr>
      <t>＞</t>
    </r>
    <r>
      <rPr>
        <u/>
        <sz val="11"/>
        <color theme="10"/>
        <rFont val="Arial"/>
        <family val="2"/>
      </rPr>
      <t xml:space="preserve"> How to Order </t>
    </r>
    <r>
      <rPr>
        <u/>
        <sz val="11"/>
        <color theme="10"/>
        <rFont val="ＭＳ Ｐゴシック"/>
        <family val="2"/>
        <charset val="128"/>
      </rPr>
      <t>＞</t>
    </r>
    <r>
      <rPr>
        <u/>
        <sz val="11"/>
        <color theme="10"/>
        <rFont val="Arial"/>
        <family val="2"/>
      </rPr>
      <t xml:space="preserve"> How to Duplicate'</t>
    </r>
    <phoneticPr fontId="1"/>
  </si>
  <si>
    <t>Name（First Name + Family Name)/User ID</t>
    <phoneticPr fontId="1"/>
  </si>
  <si>
    <t>Both plans begin on the first of the month after applying, and subscriptions will be automatically renewed. Please notify us by the 20th of the final month to cancel renewal.</t>
    <phoneticPr fontId="1"/>
  </si>
  <si>
    <t>*A. Annual Plan requires a lump-sum payment upon ordering.</t>
    <phoneticPr fontId="1"/>
  </si>
  <si>
    <t>A. Annual Plan*</t>
    <phoneticPr fontId="1"/>
  </si>
  <si>
    <r>
      <rPr>
        <sz val="10"/>
        <color theme="1"/>
        <rFont val="UD デジタル 教科書体 NK-R"/>
        <family val="1"/>
        <charset val="128"/>
      </rPr>
      <t>◆</t>
    </r>
    <r>
      <rPr>
        <sz val="10"/>
        <color theme="1"/>
        <rFont val="Arial"/>
        <family val="2"/>
      </rPr>
      <t xml:space="preserve"> Fill in the above and review the “F-2: PLS Click Flash Contract Confirmation.” If you agree to the terms of the contract, please </t>
    </r>
    <r>
      <rPr>
        <sz val="10"/>
        <color rgb="FFFF0000"/>
        <rFont val="Arial"/>
        <family val="2"/>
      </rPr>
      <t xml:space="preserve">check the box below and sign after print out, then send this form by fax, mail, or email (by attaching a scanned form) </t>
    </r>
    <r>
      <rPr>
        <sz val="10"/>
        <color theme="1"/>
        <rFont val="Arial"/>
        <family val="2"/>
      </rPr>
      <t>to PLS Headquarters. On receipt of your application, we will issue an invoice, and upon confirming payment, we will issue licenses to the requested accounts.</t>
    </r>
    <r>
      <rPr>
        <sz val="10"/>
        <color theme="1"/>
        <rFont val="UD デジタル 教科書体 NK-R"/>
        <family val="1"/>
        <charset val="128"/>
      </rPr>
      <t/>
    </r>
    <phoneticPr fontId="1"/>
  </si>
  <si>
    <t xml:space="preserve">Signature: </t>
    <phoneticPr fontId="1"/>
  </si>
  <si>
    <t>22/03/01版</t>
    <rPh sb="8" eb="9">
      <t>バン</t>
    </rPh>
    <phoneticPr fontId="1"/>
  </si>
  <si>
    <r>
      <t>PLS Click Flash</t>
    </r>
    <r>
      <rPr>
        <b/>
        <sz val="16"/>
        <color theme="1"/>
        <rFont val="Times New Roman"/>
        <family val="1"/>
      </rPr>
      <t xml:space="preserve"> </t>
    </r>
    <r>
      <rPr>
        <b/>
        <sz val="16"/>
        <color theme="1"/>
        <rFont val="UD デジタル 教科書体 NK-R"/>
        <family val="1"/>
        <charset val="128"/>
      </rPr>
      <t>ご契約内容確認書</t>
    </r>
    <phoneticPr fontId="1"/>
  </si>
  <si>
    <r>
      <t>株式会社パシフィックイングリッシュクラブ</t>
    </r>
    <r>
      <rPr>
        <sz val="9"/>
        <color theme="1"/>
        <rFont val="UD デジタル 教科書体 NK-R"/>
        <family val="1"/>
        <charset val="128"/>
      </rPr>
      <t>（以下弊社）</t>
    </r>
    <r>
      <rPr>
        <sz val="9.5"/>
        <color theme="1"/>
        <rFont val="UD デジタル 教科書体 NK-R"/>
        <family val="1"/>
        <charset val="128"/>
      </rPr>
      <t>の提供するPLS Click Flash</t>
    </r>
    <r>
      <rPr>
        <sz val="9.5"/>
        <color theme="1"/>
        <rFont val="UD デジタル 教科書体 NK-R"/>
        <family val="1"/>
        <charset val="128"/>
      </rPr>
      <t>は、本契約書に基づきサービスをご提供致します。</t>
    </r>
    <phoneticPr fontId="1"/>
  </si>
  <si>
    <t xml:space="preserve">１．
</t>
    <phoneticPr fontId="1"/>
  </si>
  <si>
    <t>　PLS Click Flash (以下本サービス)は、サブスクリプション契約期間中、本契約の条項に従ってユーザ様へ弊社製品プログラム・テクニカルサポートを提供するものとします。</t>
    <phoneticPr fontId="1"/>
  </si>
  <si>
    <t>2.</t>
    <phoneticPr fontId="1"/>
  </si>
  <si>
    <t>　弊社は、電子メール等による事前通知により、特定のソフトウェアを本サービス対象ソフトウェアから除くことができるものとします。</t>
    <phoneticPr fontId="1"/>
  </si>
  <si>
    <t xml:space="preserve">1.
</t>
    <phoneticPr fontId="1"/>
  </si>
  <si>
    <t xml:space="preserve">2.
</t>
    <phoneticPr fontId="1"/>
  </si>
  <si>
    <t>　ユーザ様が保有するデバイスの種類、またはスペック等により、弊社のサービスを利用できない場合がありますので、事前に弊社ウェブサイトにて最新の動作環境の確認を行ってください。</t>
    <phoneticPr fontId="1"/>
  </si>
  <si>
    <t xml:space="preserve">3.
</t>
    <phoneticPr fontId="1"/>
  </si>
  <si>
    <t>　テクニカルサポートは、本サービスソフトウェアの技術的な問合せに指導、助言を行うものであり、ユーザ様の希望する内容の実現を保証するものではありません。また、ヘルプ、マニュアル、弊社ウェブサイト内サポートページなどにより、お問合せへの回答が明確に示されている場合は、当該箇所を参照していただくことで回答とする場合があります。</t>
    <phoneticPr fontId="1"/>
  </si>
  <si>
    <t>4.</t>
    <phoneticPr fontId="1"/>
  </si>
  <si>
    <t>　ユーザ様は、ソフトウェアを有料、無料にかかわらず、転貸しすることは、できません。</t>
    <phoneticPr fontId="1"/>
  </si>
  <si>
    <t>6.</t>
    <phoneticPr fontId="1"/>
  </si>
  <si>
    <t>　ユーザ様は、当社の許諾なしにソフトウェアを解析したり、改変したりすることはできません。</t>
    <phoneticPr fontId="1"/>
  </si>
  <si>
    <t>8.</t>
    <phoneticPr fontId="1"/>
  </si>
  <si>
    <t>　プログラムは１つの製品として使用許諾されます。１台を超えるタブレットで使用する目的のために、プログラムを分割することはできません。</t>
    <phoneticPr fontId="1"/>
  </si>
  <si>
    <t xml:space="preserve">9.
</t>
    <phoneticPr fontId="1"/>
  </si>
  <si>
    <t>　ユーザ様は、事前に当社の許諾なしに、当社の既存のソフトウェアと競合する製品またはサービスを製作するために、ソフトウェアを使用することはできません。</t>
    <phoneticPr fontId="1"/>
  </si>
  <si>
    <t>　サブスクリプション価格は弊社が本サービスへのアクセス権を発行した日からとなります。契約終了月の２０日までに解除のお申し出がない場合には自動更新と致します。</t>
    <phoneticPr fontId="1"/>
  </si>
  <si>
    <t xml:space="preserve">2.
</t>
    <phoneticPr fontId="1"/>
  </si>
  <si>
    <t xml:space="preserve">3.
</t>
    <phoneticPr fontId="1"/>
  </si>
  <si>
    <t>　お支払い： 契約プランに関わらず銀行振り込みでお願い致します。１年契約の場合は、年間一括お支払をお願い致します。お支払い完了確認後、弊社より本サービスへのアクセス権を発行致します。</t>
    <phoneticPr fontId="1"/>
  </si>
  <si>
    <t>　　◇ 1アカウント： 24,000円 ・ 2アカウント目以降： 12,000円</t>
    <phoneticPr fontId="1"/>
  </si>
  <si>
    <t xml:space="preserve">1.
</t>
    <phoneticPr fontId="1"/>
  </si>
  <si>
    <t>ユーザ様は、本サービスを受ける権利を第三者に譲渡しないものとします。</t>
    <phoneticPr fontId="1"/>
  </si>
  <si>
    <t>3.</t>
    <phoneticPr fontId="1"/>
  </si>
  <si>
    <r>
      <t>Gold Stars</t>
    </r>
    <r>
      <rPr>
        <sz val="8"/>
        <color theme="1"/>
        <rFont val="Meiryo UI"/>
        <family val="3"/>
        <charset val="128"/>
      </rPr>
      <t xml:space="preserve"> (200 stickers)</t>
    </r>
  </si>
  <si>
    <t>　　　Color Sheets</t>
  </si>
  <si>
    <t>Q/A B Workbooks 1 &amp; 2</t>
    <phoneticPr fontId="1"/>
  </si>
  <si>
    <t>PLS Badge</t>
  </si>
  <si>
    <t>弊社使用欄</t>
    <rPh sb="0" eb="5">
      <t>ヘイシャシヨウラン</t>
    </rPh>
    <phoneticPr fontId="1"/>
  </si>
  <si>
    <t>--random selection</t>
  </si>
  <si>
    <t>--custom selection</t>
  </si>
  <si>
    <r>
      <t>Beyond Daily Expressions</t>
    </r>
    <r>
      <rPr>
        <sz val="8"/>
        <color theme="1"/>
        <rFont val="Meiryo UI"/>
        <family val="3"/>
        <charset val="128"/>
      </rPr>
      <t xml:space="preserve"> (T’s Ver.)</t>
    </r>
  </si>
  <si>
    <r>
      <t>　　　</t>
    </r>
    <r>
      <rPr>
        <sz val="6"/>
        <color theme="1"/>
        <rFont val="Meiryo UI"/>
        <family val="3"/>
        <charset val="128"/>
      </rPr>
      <t>T’s Action Commands / Touch Commands Cards</t>
    </r>
  </si>
  <si>
    <r>
      <t>Chips</t>
    </r>
    <r>
      <rPr>
        <sz val="8"/>
        <color theme="1"/>
        <rFont val="Meiryo UI"/>
        <family val="3"/>
        <charset val="128"/>
      </rPr>
      <t xml:space="preserve"> (Large)</t>
    </r>
  </si>
  <si>
    <t>Halloween Flash Cards</t>
  </si>
  <si>
    <t>Halloween Game Cards</t>
  </si>
  <si>
    <t>Intro-bits</t>
  </si>
  <si>
    <t>Kanji English Cards (1st Grade)</t>
  </si>
  <si>
    <t>Kanji English Cards (2nd Grade)</t>
  </si>
  <si>
    <t>Kanji Game Boards</t>
  </si>
  <si>
    <t>KCE Cards</t>
  </si>
  <si>
    <t>Locactions</t>
  </si>
  <si>
    <t>Multiplication Cards</t>
  </si>
  <si>
    <t>Item</t>
  </si>
  <si>
    <t>Total</t>
  </si>
  <si>
    <t>合計</t>
    <rPh sb="0" eb="2">
      <t>ゴウケイ</t>
    </rPh>
    <phoneticPr fontId="1"/>
  </si>
  <si>
    <t>23/10/06版</t>
  </si>
  <si>
    <t>Animal Action (DAVs)</t>
  </si>
  <si>
    <t>Daily Expressions set A</t>
  </si>
  <si>
    <t>Daily Expressions set B</t>
  </si>
  <si>
    <t>Alphabet &amp; Calendar</t>
  </si>
  <si>
    <t>Sounds of English</t>
  </si>
  <si>
    <t>Question / Answer set A</t>
  </si>
  <si>
    <t>My English Pera-Pera Daruma</t>
  </si>
  <si>
    <t>Question/ Answer set B</t>
  </si>
  <si>
    <t>Ormandy's Opposites</t>
  </si>
  <si>
    <t>Color &amp; Shape</t>
  </si>
  <si>
    <t>Phonic Chart #6</t>
  </si>
  <si>
    <t>PIC 3</t>
  </si>
  <si>
    <t>Pro-con</t>
  </si>
  <si>
    <t>Locaction</t>
  </si>
  <si>
    <t>Order Date:</t>
  </si>
  <si>
    <t>School Name:</t>
  </si>
  <si>
    <t>Contact Person:</t>
  </si>
  <si>
    <t>Materials</t>
  </si>
  <si>
    <t>Badge Design</t>
  </si>
  <si>
    <r>
      <t xml:space="preserve">Qty.
</t>
    </r>
    <r>
      <rPr>
        <sz val="6"/>
        <color theme="1"/>
        <rFont val="Meiryo UI"/>
        <family val="3"/>
        <charset val="128"/>
      </rPr>
      <t>（10 pcs./ pack）</t>
    </r>
  </si>
  <si>
    <r>
      <rPr>
        <b/>
        <sz val="10"/>
        <color theme="1"/>
        <rFont val="UD デジタル 教科書体 NK-R"/>
        <family val="1"/>
        <charset val="128"/>
      </rPr>
      <t>③</t>
    </r>
    <r>
      <rPr>
        <b/>
        <sz val="10"/>
        <color theme="1"/>
        <rFont val="Arial"/>
        <family val="2"/>
      </rPr>
      <t xml:space="preserve"> Discounted Sibling Price: </t>
    </r>
    <r>
      <rPr>
        <sz val="10"/>
        <color theme="1"/>
        <rFont val="Arial"/>
        <family val="2"/>
      </rPr>
      <t xml:space="preserve">A special price for any student whose siblings have used the same PLS Click material. </t>
    </r>
  </si>
  <si>
    <t>23/11/24版</t>
  </si>
  <si>
    <r>
      <t xml:space="preserve">Stamp Book </t>
    </r>
    <r>
      <rPr>
        <sz val="8"/>
        <color theme="1"/>
        <rFont val="Meiryo UI"/>
        <family val="3"/>
        <charset val="128"/>
      </rPr>
      <t>for Younger Students</t>
    </r>
    <phoneticPr fontId="1"/>
  </si>
  <si>
    <r>
      <t>Listen Up! A &amp; B CD set</t>
    </r>
    <r>
      <rPr>
        <sz val="8"/>
        <color theme="1"/>
        <rFont val="Meiryo UI"/>
        <family val="3"/>
        <charset val="128"/>
      </rPr>
      <t xml:space="preserve"> (CL)</t>
    </r>
    <phoneticPr fontId="1"/>
  </si>
  <si>
    <r>
      <t>Sounds of English CD set</t>
    </r>
    <r>
      <rPr>
        <sz val="8"/>
        <color theme="1"/>
        <rFont val="Meiryo UI"/>
        <family val="3"/>
        <charset val="128"/>
      </rPr>
      <t xml:space="preserve"> (CL)</t>
    </r>
    <phoneticPr fontId="1"/>
  </si>
  <si>
    <t>--Workbook のみ</t>
    <phoneticPr fontId="1"/>
  </si>
  <si>
    <r>
      <rPr>
        <sz val="8"/>
        <color theme="1"/>
        <rFont val="Meiryo UI"/>
        <family val="3"/>
        <charset val="128"/>
      </rPr>
      <t>Double Action Verb Stories CD set</t>
    </r>
    <r>
      <rPr>
        <sz val="7"/>
        <color theme="1"/>
        <rFont val="Meiryo UI"/>
        <family val="3"/>
        <charset val="128"/>
      </rPr>
      <t xml:space="preserve"> (CL)</t>
    </r>
    <phoneticPr fontId="1"/>
  </si>
  <si>
    <r>
      <t>Primary English CD</t>
    </r>
    <r>
      <rPr>
        <sz val="8"/>
        <color theme="1"/>
        <rFont val="Meiryo UI"/>
        <family val="3"/>
        <charset val="128"/>
      </rPr>
      <t xml:space="preserve"> (CL)</t>
    </r>
    <phoneticPr fontId="1"/>
  </si>
  <si>
    <r>
      <rPr>
        <sz val="8"/>
        <color theme="1"/>
        <rFont val="Meiryo UI"/>
        <family val="3"/>
        <charset val="128"/>
      </rPr>
      <t xml:space="preserve">Comparative Logic WB A &amp; B CD set </t>
    </r>
    <r>
      <rPr>
        <sz val="7"/>
        <color theme="1"/>
        <rFont val="Meiryo UI"/>
        <family val="3"/>
        <charset val="128"/>
      </rPr>
      <t>(CL)</t>
    </r>
    <phoneticPr fontId="1"/>
  </si>
  <si>
    <r>
      <t>Chips</t>
    </r>
    <r>
      <rPr>
        <sz val="8"/>
        <color theme="1"/>
        <rFont val="Meiryo UI"/>
        <family val="3"/>
        <charset val="128"/>
      </rPr>
      <t xml:space="preserve"> (Small)</t>
    </r>
    <phoneticPr fontId="1"/>
  </si>
  <si>
    <t>--Workbooks A &amp; B のみ</t>
    <phoneticPr fontId="1"/>
  </si>
  <si>
    <r>
      <t>Color / Number</t>
    </r>
    <r>
      <rPr>
        <sz val="8"/>
        <color theme="1"/>
        <rFont val="Meiryo UI"/>
        <family val="3"/>
        <charset val="128"/>
      </rPr>
      <t xml:space="preserve"> (3 cards)</t>
    </r>
    <phoneticPr fontId="1"/>
  </si>
  <si>
    <r>
      <t>ABC / abc</t>
    </r>
    <r>
      <rPr>
        <sz val="8"/>
        <color theme="1"/>
        <rFont val="Meiryo UI"/>
        <family val="3"/>
        <charset val="128"/>
      </rPr>
      <t xml:space="preserve"> (3 cards)</t>
    </r>
    <phoneticPr fontId="1"/>
  </si>
  <si>
    <r>
      <t>Aniverb / Anoccuverb</t>
    </r>
    <r>
      <rPr>
        <sz val="8"/>
        <color theme="1"/>
        <rFont val="Meiryo UI"/>
        <family val="3"/>
        <charset val="128"/>
      </rPr>
      <t xml:space="preserve"> (3 cards)</t>
    </r>
    <phoneticPr fontId="1"/>
  </si>
  <si>
    <r>
      <t>Time / Season</t>
    </r>
    <r>
      <rPr>
        <sz val="8"/>
        <color theme="1"/>
        <rFont val="Meiryo UI"/>
        <family val="3"/>
        <charset val="128"/>
      </rPr>
      <t xml:space="preserve"> (3 cards)</t>
    </r>
    <phoneticPr fontId="1"/>
  </si>
  <si>
    <r>
      <t xml:space="preserve">Daily Expressions Set A CD set </t>
    </r>
    <r>
      <rPr>
        <sz val="8"/>
        <color theme="1"/>
        <rFont val="Meiryo UI"/>
        <family val="3"/>
        <charset val="128"/>
      </rPr>
      <t>(C)</t>
    </r>
    <phoneticPr fontId="1"/>
  </si>
  <si>
    <r>
      <rPr>
        <sz val="8.5"/>
        <color theme="1"/>
        <rFont val="Meiryo UI"/>
        <family val="3"/>
        <charset val="128"/>
      </rPr>
      <t>4. Advanced Korectable</t>
    </r>
    <r>
      <rPr>
        <sz val="9"/>
        <color theme="1"/>
        <rFont val="Meiryo UI"/>
        <family val="3"/>
        <charset val="128"/>
      </rPr>
      <t xml:space="preserve">
</t>
    </r>
    <r>
      <rPr>
        <sz val="8"/>
        <color theme="1"/>
        <rFont val="Meiryo UI"/>
        <family val="3"/>
        <charset val="128"/>
      </rPr>
      <t xml:space="preserve">    (Tina’s Saturday)</t>
    </r>
    <phoneticPr fontId="1"/>
  </si>
  <si>
    <r>
      <t>DE B CD set</t>
    </r>
    <r>
      <rPr>
        <sz val="8"/>
        <color theme="1"/>
        <rFont val="Meiryo UI"/>
        <family val="3"/>
        <charset val="128"/>
      </rPr>
      <t xml:space="preserve"> (C)</t>
    </r>
    <phoneticPr fontId="1"/>
  </si>
  <si>
    <r>
      <rPr>
        <sz val="8"/>
        <color theme="1"/>
        <rFont val="Meiryo UI"/>
        <family val="3"/>
        <charset val="128"/>
      </rPr>
      <t>Words Words Words Vol. 1 CD set</t>
    </r>
    <r>
      <rPr>
        <sz val="9"/>
        <color theme="1"/>
        <rFont val="Meiryo UI"/>
        <family val="3"/>
        <charset val="128"/>
      </rPr>
      <t xml:space="preserve"> </t>
    </r>
    <r>
      <rPr>
        <sz val="7"/>
        <color theme="1"/>
        <rFont val="Meiryo UI"/>
        <family val="3"/>
        <charset val="128"/>
      </rPr>
      <t>(CL)</t>
    </r>
    <phoneticPr fontId="1"/>
  </si>
  <si>
    <r>
      <t xml:space="preserve">W.W.W. Vol. 2 CD set </t>
    </r>
    <r>
      <rPr>
        <sz val="8"/>
        <color theme="1"/>
        <rFont val="Meiryo UI"/>
        <family val="3"/>
        <charset val="128"/>
      </rPr>
      <t>(CL)</t>
    </r>
    <phoneticPr fontId="1"/>
  </si>
  <si>
    <r>
      <t>Kanji English 1 CD set</t>
    </r>
    <r>
      <rPr>
        <sz val="8"/>
        <color theme="1"/>
        <rFont val="Meiryo UI"/>
        <family val="3"/>
        <charset val="128"/>
      </rPr>
      <t xml:space="preserve"> (CL)</t>
    </r>
    <phoneticPr fontId="1"/>
  </si>
  <si>
    <r>
      <t>W.W.W. Vol. 3 CD set</t>
    </r>
    <r>
      <rPr>
        <sz val="8"/>
        <color theme="1"/>
        <rFont val="Meiryo UI"/>
        <family val="3"/>
        <charset val="128"/>
      </rPr>
      <t xml:space="preserve"> (CL)</t>
    </r>
    <phoneticPr fontId="1"/>
  </si>
  <si>
    <r>
      <t>Question/Answer Set A CD set</t>
    </r>
    <r>
      <rPr>
        <sz val="7"/>
        <color theme="1"/>
        <rFont val="Meiryo UI"/>
        <family val="3"/>
        <charset val="128"/>
      </rPr>
      <t xml:space="preserve"> (C)</t>
    </r>
    <phoneticPr fontId="1"/>
  </si>
  <si>
    <r>
      <t>Q/A B CD set</t>
    </r>
    <r>
      <rPr>
        <sz val="8"/>
        <color theme="1"/>
        <rFont val="Meiryo UI"/>
        <family val="3"/>
        <charset val="128"/>
      </rPr>
      <t xml:space="preserve"> (C)</t>
    </r>
    <phoneticPr fontId="1"/>
  </si>
  <si>
    <r>
      <t>9</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</si>
  <si>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r>
      <t>8</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</si>
  <si>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r>
      <t>Pera-Pera Daruma 1</t>
    </r>
    <r>
      <rPr>
        <sz val="8"/>
        <color theme="1"/>
        <rFont val="Meiryo UI"/>
        <family val="3"/>
        <charset val="128"/>
      </rPr>
      <t>（CDのみ）</t>
    </r>
    <r>
      <rPr>
        <sz val="8"/>
        <color theme="1"/>
        <rFont val="UD デジタル 教科書体 NK-R"/>
        <family val="1"/>
        <charset val="128"/>
      </rPr>
      <t>(CL)</t>
    </r>
    <phoneticPr fontId="1"/>
  </si>
  <si>
    <r>
      <t>7</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</si>
  <si>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t>-- Daruma Boy Sheet のみ</t>
    <phoneticPr fontId="1"/>
  </si>
  <si>
    <r>
      <t>6</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</si>
  <si>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t>-- Daruma Girl Sheet のみ</t>
    <phoneticPr fontId="1"/>
  </si>
  <si>
    <r>
      <t>5</t>
    </r>
    <r>
      <rPr>
        <vertAlign val="superscript"/>
        <sz val="9"/>
        <color theme="1"/>
        <rFont val="Meiryo UI"/>
        <family val="3"/>
        <charset val="128"/>
      </rPr>
      <t>th</t>
    </r>
    <r>
      <rPr>
        <sz val="9"/>
        <color theme="1"/>
        <rFont val="Meiryo UI"/>
        <family val="3"/>
        <charset val="128"/>
      </rPr>
      <t xml:space="preserve"> Rank Home Study CD</t>
    </r>
    <r>
      <rPr>
        <sz val="8"/>
        <color theme="1"/>
        <rFont val="Meiryo UI"/>
        <family val="3"/>
        <charset val="128"/>
      </rPr>
      <t xml:space="preserve"> (C)</t>
    </r>
    <phoneticPr fontId="1"/>
  </si>
  <si>
    <r>
      <t>Pera-Pera Daruma 2</t>
    </r>
    <r>
      <rPr>
        <sz val="8"/>
        <color theme="1"/>
        <rFont val="Meiryo UI"/>
        <family val="3"/>
        <charset val="128"/>
      </rPr>
      <t>（CDのみ）</t>
    </r>
    <r>
      <rPr>
        <sz val="8"/>
        <color theme="1"/>
        <rFont val="UD デジタル 教科書体 NK-R"/>
        <family val="1"/>
        <charset val="128"/>
      </rPr>
      <t>(CL)</t>
    </r>
    <phoneticPr fontId="1"/>
  </si>
  <si>
    <r>
      <t xml:space="preserve">ORT Stage 1+ </t>
    </r>
    <r>
      <rPr>
        <sz val="8"/>
        <color theme="1"/>
        <rFont val="Meiryo UI"/>
        <family val="3"/>
        <charset val="128"/>
      </rPr>
      <t>(Books &amp; CD)</t>
    </r>
    <phoneticPr fontId="1"/>
  </si>
  <si>
    <t>-- Sheet のみ</t>
    <phoneticPr fontId="1"/>
  </si>
  <si>
    <r>
      <t>ORT Stage 2</t>
    </r>
    <r>
      <rPr>
        <sz val="8"/>
        <color theme="1"/>
        <rFont val="Meiryo UI"/>
        <family val="3"/>
        <charset val="128"/>
      </rPr>
      <t xml:space="preserve"> (Books &amp; CD)</t>
    </r>
    <phoneticPr fontId="1"/>
  </si>
  <si>
    <r>
      <t>Ormandy</t>
    </r>
    <r>
      <rPr>
        <sz val="9"/>
        <color theme="1"/>
        <rFont val="Century"/>
        <family val="1"/>
      </rPr>
      <t>’</t>
    </r>
    <r>
      <rPr>
        <sz val="9"/>
        <color theme="1"/>
        <rFont val="UD デジタル 教科書体 NK-R"/>
        <family val="1"/>
        <charset val="128"/>
      </rPr>
      <t xml:space="preserve">s Opposites CD set </t>
    </r>
    <r>
      <rPr>
        <sz val="8"/>
        <color theme="1"/>
        <rFont val="UD デジタル 教科書体 NK-R"/>
        <family val="1"/>
        <charset val="128"/>
      </rPr>
      <t>(CL)</t>
    </r>
    <phoneticPr fontId="1"/>
  </si>
  <si>
    <r>
      <t>ORT Stage 3</t>
    </r>
    <r>
      <rPr>
        <sz val="8"/>
        <color theme="1"/>
        <rFont val="Meiryo UI"/>
        <family val="3"/>
        <charset val="128"/>
      </rPr>
      <t xml:space="preserve"> (Books &amp; CD)</t>
    </r>
    <phoneticPr fontId="1"/>
  </si>
  <si>
    <r>
      <t>ORT Stage 4</t>
    </r>
    <r>
      <rPr>
        <sz val="8"/>
        <color theme="1"/>
        <rFont val="Meiryo UI"/>
        <family val="3"/>
        <charset val="128"/>
      </rPr>
      <t xml:space="preserve"> (Books &amp; CD)</t>
    </r>
    <phoneticPr fontId="1"/>
  </si>
  <si>
    <r>
      <t>ORT Stage 5</t>
    </r>
    <r>
      <rPr>
        <sz val="8"/>
        <color theme="1"/>
        <rFont val="Meiryo UI"/>
        <family val="3"/>
        <charset val="128"/>
      </rPr>
      <t xml:space="preserve"> (Books &amp; CD)</t>
    </r>
    <phoneticPr fontId="1"/>
  </si>
  <si>
    <r>
      <t xml:space="preserve">Blank Cards </t>
    </r>
    <r>
      <rPr>
        <sz val="8"/>
        <color theme="1"/>
        <rFont val="UD デジタル 教科書体 NK-R"/>
        <family val="1"/>
        <charset val="128"/>
      </rPr>
      <t>(64 cards)</t>
    </r>
    <phoneticPr fontId="1"/>
  </si>
  <si>
    <r>
      <t>B. B. Cards</t>
    </r>
    <r>
      <rPr>
        <sz val="8"/>
        <color theme="1"/>
        <rFont val="Meiryo UI"/>
        <family val="3"/>
        <charset val="128"/>
      </rPr>
      <t xml:space="preserve"> </t>
    </r>
    <r>
      <rPr>
        <sz val="6"/>
        <color theme="1"/>
        <rFont val="Meiryo UI"/>
        <family val="3"/>
        <charset val="128"/>
      </rPr>
      <t>~</t>
    </r>
    <r>
      <rPr>
        <sz val="8"/>
        <color theme="1"/>
        <rFont val="Meiryo UI"/>
        <family val="3"/>
        <charset val="128"/>
      </rPr>
      <t>Letters &amp; Sounds 64</t>
    </r>
    <r>
      <rPr>
        <sz val="6"/>
        <color theme="1"/>
        <rFont val="Meiryo UI"/>
        <family val="3"/>
        <charset val="128"/>
      </rPr>
      <t>~</t>
    </r>
    <r>
      <rPr>
        <sz val="8"/>
        <color theme="1"/>
        <rFont val="Meiryo UI"/>
        <family val="3"/>
        <charset val="128"/>
      </rPr>
      <t xml:space="preserve"> (Cards &amp; CD)</t>
    </r>
    <phoneticPr fontId="1"/>
  </si>
  <si>
    <r>
      <t>Trialogs CD set</t>
    </r>
    <r>
      <rPr>
        <sz val="8"/>
        <color theme="1"/>
        <rFont val="UD デジタル 教科書体 NK-R"/>
        <family val="1"/>
        <charset val="128"/>
      </rPr>
      <t xml:space="preserve"> (CL)</t>
    </r>
    <phoneticPr fontId="1"/>
  </si>
  <si>
    <r>
      <t xml:space="preserve">PLS ABC Plastic Files </t>
    </r>
    <r>
      <rPr>
        <sz val="8"/>
        <color theme="1"/>
        <rFont val="Meiryo UI"/>
        <family val="3"/>
        <charset val="128"/>
      </rPr>
      <t>(10 pcs)</t>
    </r>
  </si>
  <si>
    <r>
      <t>Perfect Stickers</t>
    </r>
    <r>
      <rPr>
        <sz val="8"/>
        <color theme="1"/>
        <rFont val="Meiryo UI"/>
        <family val="3"/>
        <charset val="128"/>
      </rPr>
      <t xml:space="preserve"> (800 stickers)</t>
    </r>
    <phoneticPr fontId="1"/>
  </si>
  <si>
    <r>
      <t xml:space="preserve">PLS Stickers </t>
    </r>
    <r>
      <rPr>
        <sz val="8"/>
        <color theme="1"/>
        <rFont val="Meiryo UI"/>
        <family val="3"/>
        <charset val="128"/>
      </rPr>
      <t>(60 stickers)</t>
    </r>
    <phoneticPr fontId="1"/>
  </si>
  <si>
    <t>24/03/08版</t>
    <phoneticPr fontId="1"/>
  </si>
  <si>
    <t>Verb</t>
    <phoneticPr fontId="1"/>
  </si>
  <si>
    <t>Listen Up!</t>
  </si>
  <si>
    <t>Daily Expressions 
Set A</t>
  </si>
  <si>
    <t>Daily Expressions 
set B</t>
  </si>
  <si>
    <t>Kanji English</t>
  </si>
  <si>
    <t>Question/Answer 
Set A</t>
  </si>
  <si>
    <t>My English 
Pera-Pera Daruma 1</t>
  </si>
  <si>
    <t>Question / Answer 
set B</t>
  </si>
  <si>
    <t>Trialogs</t>
  </si>
  <si>
    <t>Order Date：</t>
    <phoneticPr fontId="1"/>
  </si>
  <si>
    <t>Material</t>
    <phoneticPr fontId="1"/>
  </si>
  <si>
    <t>Design</t>
    <phoneticPr fontId="1"/>
  </si>
  <si>
    <r>
      <rPr>
        <b/>
        <u/>
        <sz val="11"/>
        <color theme="1"/>
        <rFont val="Meiryo UI"/>
        <family val="3"/>
        <charset val="128"/>
      </rPr>
      <t>D. Audio &amp; Story Book &amp; Activity Book:</t>
    </r>
    <r>
      <rPr>
        <sz val="9"/>
        <color theme="1"/>
        <rFont val="Meiryo UI"/>
        <family val="3"/>
        <charset val="128"/>
      </rPr>
      <t xml:space="preserve"> </t>
    </r>
    <r>
      <rPr>
        <sz val="9"/>
        <color theme="1"/>
        <rFont val="Arial"/>
        <family val="2"/>
      </rPr>
      <t xml:space="preserve">If a student’s sibling has already had a story book, purchase only the audio with the activity workbook. A CD is not available for this material. </t>
    </r>
    <phoneticPr fontId="1"/>
  </si>
  <si>
    <r>
      <rPr>
        <b/>
        <sz val="10"/>
        <color theme="1"/>
        <rFont val="Segoe UI Symbol"/>
        <family val="1"/>
      </rPr>
      <t>③</t>
    </r>
    <r>
      <rPr>
        <b/>
        <sz val="10"/>
        <color theme="1"/>
        <rFont val="Arial"/>
        <family val="2"/>
      </rPr>
      <t xml:space="preserve"> CD set:</t>
    </r>
    <r>
      <rPr>
        <sz val="9"/>
        <color theme="1"/>
        <rFont val="Arial"/>
        <family val="2"/>
      </rPr>
      <t xml:space="preserve"> A special price for PLS Click Listen (and related physical materials) plus a CD for students with limited internet access.
                    (= </t>
    </r>
    <r>
      <rPr>
        <sz val="9"/>
        <color theme="1"/>
        <rFont val="Segoe UI Symbol"/>
        <family val="1"/>
      </rPr>
      <t>①</t>
    </r>
    <r>
      <rPr>
        <sz val="9"/>
        <color theme="1"/>
        <rFont val="Arial"/>
        <family val="2"/>
      </rPr>
      <t xml:space="preserve"> + </t>
    </r>
    <r>
      <rPr>
        <sz val="9"/>
        <color theme="1"/>
        <rFont val="UD デジタル 教科書体 NK-R"/>
        <family val="1"/>
        <charset val="128"/>
      </rPr>
      <t>￥</t>
    </r>
    <r>
      <rPr>
        <sz val="9"/>
        <color theme="1"/>
        <rFont val="Arial"/>
        <family val="2"/>
      </rPr>
      <t>255/\300)</t>
    </r>
    <phoneticPr fontId="1"/>
  </si>
  <si>
    <t>A &amp; D = Audio + Workbook: includes PLS Click Listen and a new workbook(s).</t>
    <phoneticPr fontId="1"/>
  </si>
  <si>
    <t>24/03/08版</t>
    <rPh sb="8" eb="9">
      <t>バン</t>
    </rPh>
    <phoneticPr fontId="1"/>
  </si>
  <si>
    <t>Animal Action</t>
    <phoneticPr fontId="1"/>
  </si>
  <si>
    <t>ALL Materials</t>
  </si>
  <si>
    <t>TOTAL:</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</si>
</sst>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quot;¥&quot;* #,##0_ ;_ &quot;¥&quot;* \-#,##0_ ;_ &quot;¥&quot;* &quot;-&quot;_ ;_ @_ "/>
    <numFmt numFmtId="41" formatCode="_ * #,##0_ ;_ * \-#,##0_ ;_ * &quot;-&quot;_ ;_ @_ "/>
    <numFmt numFmtId="176" formatCode="_-* #,##0_-;\-* #,##0_-;_-* &quot;-&quot;_-;_-@_-"/>
    <numFmt numFmtId="177" formatCode="yyyy/m/d;@"/>
    <numFmt numFmtId="178" formatCode="#,##0_);[Red]\(#,##0\)"/>
  </numFmts>
  <fonts count="168">
    <font>
      <sz val="11"/>
      <color theme="1"/>
      <name val="ＭＳ Ｐゴシック"/>
      <family val="2"/>
      <charset val="128"/>
      <scheme val="minor"/>
    </font>
    <font>
      <sz val="6"/>
      <name val="ＭＳ Ｐゴシック"/>
      <family val="2"/>
      <charset val="128"/>
      <scheme val="minor"/>
    </font>
    <font>
      <sz val="11"/>
      <color theme="1"/>
      <name val="UD デジタル 教科書体 NK-R"/>
      <family val="1"/>
      <charset val="128"/>
    </font>
    <font>
      <sz val="6"/>
      <color theme="0" tint="-0.34998626667073579"/>
      <name val="UD デジタル 教科書体 NK-R"/>
      <family val="1"/>
      <charset val="128"/>
    </font>
    <font>
      <b/>
      <sz val="11"/>
      <color theme="1"/>
      <name val="UD デジタル 教科書体 NK-R"/>
      <family val="1"/>
      <charset val="128"/>
    </font>
    <font>
      <sz val="10"/>
      <color theme="1"/>
      <name val="UD デジタル 教科書体 NK-R"/>
      <family val="1"/>
      <charset val="128"/>
    </font>
    <font>
      <sz val="9"/>
      <color theme="1"/>
      <name val="UD デジタル 教科書体 NK-R"/>
      <family val="1"/>
      <charset val="128"/>
    </font>
    <font>
      <sz val="8"/>
      <color theme="1"/>
      <name val="UD デジタル 教科書体 NK-R"/>
      <family val="1"/>
      <charset val="128"/>
    </font>
    <font>
      <sz val="10"/>
      <name val="UD デジタル 教科書体 NK-R"/>
      <family val="1"/>
      <charset val="128"/>
    </font>
    <font>
      <b/>
      <sz val="10"/>
      <color theme="0"/>
      <name val="UD デジタル 教科書体 NK-R"/>
      <family val="1"/>
      <charset val="128"/>
    </font>
    <font>
      <b/>
      <sz val="10"/>
      <color theme="1"/>
      <name val="UD デジタル 教科書体 NK-R"/>
      <family val="1"/>
      <charset val="128"/>
    </font>
    <font>
      <vertAlign val="superscript"/>
      <sz val="9"/>
      <color theme="1"/>
      <name val="UD デジタル 教科書体 NK-R"/>
      <family val="1"/>
      <charset val="128"/>
    </font>
    <font>
      <sz val="14"/>
      <color rgb="FFC00000"/>
      <name val="UD デジタル 教科書体 NK-R"/>
      <family val="1"/>
      <charset val="128"/>
    </font>
    <font>
      <sz val="14"/>
      <color theme="1"/>
      <name val="UD デジタル 教科書体 NK-R"/>
      <family val="1"/>
      <charset val="128"/>
    </font>
    <font>
      <sz val="9"/>
      <color rgb="FFF2F2F2"/>
      <name val="Calibri Light"/>
      <family val="2"/>
    </font>
    <font>
      <sz val="7"/>
      <color rgb="FFF2F2F2"/>
      <name val="UD デジタル 教科書体 NK-R"/>
      <family val="1"/>
      <charset val="128"/>
    </font>
    <font>
      <sz val="8"/>
      <color rgb="FFF2F2F2"/>
      <name val="Calibri Light"/>
      <family val="2"/>
    </font>
    <font>
      <sz val="9"/>
      <color theme="1"/>
      <name val="Calibri Light"/>
      <family val="2"/>
    </font>
    <font>
      <sz val="9"/>
      <color theme="1"/>
      <name val="Meiryo UI"/>
      <family val="3"/>
      <charset val="128"/>
    </font>
    <font>
      <sz val="9"/>
      <color theme="1"/>
      <name val="Calibri"/>
      <family val="2"/>
    </font>
    <font>
      <b/>
      <sz val="10"/>
      <color rgb="FFC00000"/>
      <name val="Meiryo UI"/>
      <family val="3"/>
      <charset val="128"/>
    </font>
    <font>
      <sz val="8"/>
      <color theme="1"/>
      <name val="Meiryo UI"/>
      <family val="3"/>
      <charset val="128"/>
    </font>
    <font>
      <sz val="8"/>
      <color theme="1"/>
      <name val="Calibri Light"/>
      <family val="2"/>
    </font>
    <font>
      <sz val="8"/>
      <color theme="1"/>
      <name val="Calibri"/>
      <family val="2"/>
    </font>
    <font>
      <sz val="7"/>
      <color theme="1"/>
      <name val="Meiryo UI"/>
      <family val="3"/>
      <charset val="128"/>
    </font>
    <font>
      <sz val="6"/>
      <color theme="1"/>
      <name val="Meiryo UI"/>
      <family val="3"/>
      <charset val="128"/>
    </font>
    <font>
      <vertAlign val="superscript"/>
      <sz val="9"/>
      <color theme="1"/>
      <name val="Meiryo UI"/>
      <family val="3"/>
      <charset val="128"/>
    </font>
    <font>
      <sz val="10"/>
      <color theme="1"/>
      <name val="Meiryo UI"/>
      <family val="3"/>
      <charset val="128"/>
    </font>
    <font>
      <b/>
      <sz val="11"/>
      <color theme="1"/>
      <name val="Meiryo UI"/>
      <family val="3"/>
      <charset val="128"/>
    </font>
    <font>
      <sz val="7"/>
      <color theme="1"/>
      <name val="UD デジタル 教科書体 NK-R"/>
      <family val="1"/>
      <charset val="128"/>
    </font>
    <font>
      <b/>
      <sz val="14"/>
      <color rgb="FFC00000"/>
      <name val="Calibri"/>
      <family val="2"/>
    </font>
    <font>
      <b/>
      <sz val="14"/>
      <color rgb="FFC00000"/>
      <name val="UD デジタル 教科書体 NK-R"/>
      <family val="1"/>
      <charset val="128"/>
    </font>
    <font>
      <b/>
      <sz val="10"/>
      <color theme="1"/>
      <name val="Meiryo UI"/>
      <family val="3"/>
      <charset val="128"/>
    </font>
    <font>
      <sz val="10"/>
      <color rgb="FFC00000"/>
      <name val="UD デジタル 教科書体 NK-R"/>
      <family val="1"/>
      <charset val="128"/>
    </font>
    <font>
      <sz val="6"/>
      <color theme="0"/>
      <name val="UD デジタル 教科書体 NK-R"/>
      <family val="1"/>
      <charset val="128"/>
    </font>
    <font>
      <b/>
      <sz val="12"/>
      <color theme="1"/>
      <name val="UD デジタル 教科書体 NK-R"/>
      <family val="1"/>
      <charset val="128"/>
    </font>
    <font>
      <sz val="11"/>
      <color theme="0"/>
      <name val="UD デジタル 教科書体 NK-R"/>
      <family val="1"/>
      <charset val="128"/>
    </font>
    <font>
      <sz val="9"/>
      <color theme="0"/>
      <name val="UD デジタル 教科書体 NK-R"/>
      <family val="1"/>
      <charset val="128"/>
    </font>
    <font>
      <u/>
      <sz val="11"/>
      <color theme="10"/>
      <name val="ＭＳ Ｐゴシック"/>
      <family val="2"/>
      <charset val="128"/>
      <scheme val="minor"/>
    </font>
    <font>
      <sz val="10"/>
      <color theme="0"/>
      <name val="UD デジタル 教科書体 NK-R"/>
      <family val="1"/>
      <charset val="128"/>
    </font>
    <font>
      <b/>
      <sz val="12"/>
      <color theme="1"/>
      <name val="Calibri"/>
      <family val="2"/>
    </font>
    <font>
      <b/>
      <sz val="12"/>
      <color rgb="FFC00000"/>
      <name val="UD デジタル 教科書体 NK-R"/>
      <family val="1"/>
      <charset val="128"/>
    </font>
    <font>
      <sz val="16"/>
      <color theme="1"/>
      <name val="UD デジタル 教科書体 NK-R"/>
      <family val="1"/>
      <charset val="128"/>
    </font>
    <font>
      <sz val="8"/>
      <color theme="0" tint="-0.499984740745262"/>
      <name val="UD デジタル 教科書体 NK-R"/>
      <family val="1"/>
      <charset val="128"/>
    </font>
    <font>
      <sz val="12"/>
      <color theme="0"/>
      <name val="UD デジタル 教科書体 NK-R"/>
      <family val="1"/>
      <charset val="128"/>
    </font>
    <font>
      <b/>
      <sz val="16"/>
      <name val="Calibri"/>
      <family val="2"/>
    </font>
    <font>
      <sz val="9"/>
      <color theme="0" tint="-0.499984740745262"/>
      <name val="UD デジタル 教科書体 NK-R"/>
      <family val="1"/>
      <charset val="128"/>
    </font>
    <font>
      <b/>
      <sz val="12"/>
      <color rgb="FFC00000"/>
      <name val="Meiryo UI"/>
      <family val="3"/>
      <charset val="128"/>
    </font>
    <font>
      <sz val="10"/>
      <color rgb="FFC00000"/>
      <name val="Meiryo UI"/>
      <family val="3"/>
      <charset val="128"/>
    </font>
    <font>
      <sz val="6"/>
      <color theme="2" tint="-0.499984740745262"/>
      <name val="UD デジタル 教科書体 NK-R"/>
      <family val="1"/>
      <charset val="128"/>
    </font>
    <font>
      <sz val="11"/>
      <color theme="2" tint="-0.499984740745262"/>
      <name val="UD デジタル 教科書体 NK-R"/>
      <family val="1"/>
      <charset val="128"/>
    </font>
    <font>
      <sz val="11"/>
      <name val="UD デジタル 教科書体 NK-R"/>
      <family val="1"/>
      <charset val="128"/>
    </font>
    <font>
      <u/>
      <sz val="11"/>
      <color theme="10"/>
      <name val="UD デジタル 教科書体 NK-R"/>
      <family val="1"/>
      <charset val="128"/>
    </font>
    <font>
      <u/>
      <sz val="10"/>
      <color theme="10"/>
      <name val="Calibri"/>
      <family val="2"/>
    </font>
    <font>
      <sz val="5"/>
      <color theme="0"/>
      <name val="UD デジタル 教科書体 NK-R"/>
      <family val="1"/>
      <charset val="128"/>
    </font>
    <font>
      <b/>
      <sz val="11"/>
      <color theme="1"/>
      <name val="Yu Gothic UI"/>
      <family val="3"/>
      <charset val="128"/>
    </font>
    <font>
      <b/>
      <vertAlign val="superscript"/>
      <sz val="11"/>
      <color theme="1"/>
      <name val="Yu Gothic UI"/>
      <family val="3"/>
      <charset val="128"/>
    </font>
    <font>
      <b/>
      <sz val="10"/>
      <color theme="1"/>
      <name val="Yu Gothic UI"/>
      <family val="3"/>
      <charset val="128"/>
    </font>
    <font>
      <sz val="10"/>
      <color theme="1"/>
      <name val="Yu Gothic UI"/>
      <family val="3"/>
      <charset val="128"/>
    </font>
    <font>
      <sz val="11"/>
      <color theme="1"/>
      <name val="Yu Gothic UI"/>
      <family val="3"/>
      <charset val="128"/>
    </font>
    <font>
      <b/>
      <sz val="8"/>
      <color theme="1"/>
      <name val="Yu Gothic UI"/>
      <family val="3"/>
      <charset val="128"/>
    </font>
    <font>
      <sz val="8"/>
      <color theme="1"/>
      <name val="Yu Gothic UI"/>
      <family val="3"/>
      <charset val="128"/>
    </font>
    <font>
      <sz val="9"/>
      <color theme="1"/>
      <name val="Yu Gothic UI"/>
      <family val="3"/>
      <charset val="128"/>
    </font>
    <font>
      <b/>
      <sz val="9"/>
      <color theme="1"/>
      <name val="Yu Gothic UI"/>
      <family val="3"/>
      <charset val="128"/>
    </font>
    <font>
      <sz val="9"/>
      <color rgb="FFFF0000"/>
      <name val="UD デジタル 教科書体 NK-R"/>
      <family val="1"/>
      <charset val="128"/>
    </font>
    <font>
      <b/>
      <sz val="11"/>
      <color rgb="FFFF0000"/>
      <name val="UD デジタル 教科書体 NK-R"/>
      <family val="1"/>
      <charset val="128"/>
    </font>
    <font>
      <sz val="11"/>
      <color rgb="FFC00000"/>
      <name val="UD デジタル 教科書体 NK-R"/>
      <family val="1"/>
      <charset val="128"/>
    </font>
    <font>
      <sz val="12"/>
      <color theme="1"/>
      <name val="Calibri"/>
      <family val="2"/>
    </font>
    <font>
      <b/>
      <sz val="14"/>
      <color theme="1"/>
      <name val="Calibri"/>
      <family val="2"/>
    </font>
    <font>
      <b/>
      <sz val="16"/>
      <color theme="1"/>
      <name val="Calibri"/>
      <family val="2"/>
    </font>
    <font>
      <sz val="11"/>
      <color theme="0"/>
      <name val="Calibri"/>
      <family val="2"/>
    </font>
    <font>
      <sz val="14"/>
      <color rgb="FFC00000"/>
      <name val="Calibri"/>
      <family val="2"/>
    </font>
    <font>
      <sz val="22"/>
      <color rgb="FFC00000"/>
      <name val="Calibri"/>
      <family val="2"/>
    </font>
    <font>
      <b/>
      <sz val="14"/>
      <color theme="1"/>
      <name val="Meiryo UI"/>
      <family val="3"/>
      <charset val="128"/>
    </font>
    <font>
      <b/>
      <sz val="16"/>
      <color theme="1"/>
      <name val="Times New Roman"/>
      <family val="1"/>
    </font>
    <font>
      <b/>
      <sz val="16"/>
      <color theme="1"/>
      <name val="UD デジタル 教科書体 NK-R"/>
      <family val="1"/>
      <charset val="128"/>
    </font>
    <font>
      <sz val="9.5"/>
      <color theme="1"/>
      <name val="UD デジタル 教科書体 NK-R"/>
      <family val="1"/>
      <charset val="128"/>
    </font>
    <font>
      <b/>
      <sz val="12"/>
      <color theme="1"/>
      <name val="ＭＳ 明朝"/>
      <family val="1"/>
      <charset val="128"/>
    </font>
    <font>
      <b/>
      <sz val="12"/>
      <color theme="1"/>
      <name val="Century"/>
      <family val="1"/>
    </font>
    <font>
      <b/>
      <sz val="12"/>
      <color theme="1"/>
      <name val="Times New Roman"/>
      <family val="1"/>
    </font>
    <font>
      <b/>
      <sz val="9.5"/>
      <color theme="1"/>
      <name val="UD デジタル 教科書体 NK-R"/>
      <family val="1"/>
      <charset val="128"/>
    </font>
    <font>
      <sz val="10.5"/>
      <color theme="1"/>
      <name val="UD デジタル 教科書体 NK-R"/>
      <family val="1"/>
      <charset val="128"/>
    </font>
    <font>
      <sz val="9.5"/>
      <color rgb="FF000000"/>
      <name val="UD デジタル 教科書体 NK-R"/>
      <family val="1"/>
      <charset val="128"/>
    </font>
    <font>
      <sz val="9"/>
      <color rgb="FF000000"/>
      <name val="UD デジタル 教科書体 NK-R"/>
      <family val="1"/>
      <charset val="128"/>
    </font>
    <font>
      <b/>
      <sz val="9.5"/>
      <color rgb="FF000000"/>
      <name val="UD デジタル 教科書体 NK-R"/>
      <family val="1"/>
      <charset val="128"/>
    </font>
    <font>
      <sz val="7"/>
      <color rgb="FF000000"/>
      <name val="Times New Roman"/>
      <family val="1"/>
    </font>
    <font>
      <sz val="6"/>
      <color theme="0" tint="-0.249977111117893"/>
      <name val="UD デジタル 教科書体 NK-R"/>
      <family val="1"/>
      <charset val="128"/>
    </font>
    <font>
      <b/>
      <u/>
      <sz val="11"/>
      <color theme="10"/>
      <name val="Meiryo UI"/>
      <family val="3"/>
      <charset val="128"/>
    </font>
    <font>
      <b/>
      <sz val="11"/>
      <color rgb="FF007CA8"/>
      <name val="Meiryo UI"/>
      <family val="3"/>
      <charset val="128"/>
    </font>
    <font>
      <sz val="10"/>
      <color theme="1"/>
      <name val="Arial"/>
      <family val="2"/>
    </font>
    <font>
      <sz val="9"/>
      <color theme="1"/>
      <name val="Arial"/>
      <family val="2"/>
    </font>
    <font>
      <sz val="11"/>
      <color theme="1"/>
      <name val="Arial"/>
      <family val="2"/>
    </font>
    <font>
      <sz val="10"/>
      <color rgb="FFFF0000"/>
      <name val="Arial"/>
      <family val="2"/>
    </font>
    <font>
      <sz val="9"/>
      <color rgb="FFFF0000"/>
      <name val="Arial"/>
      <family val="2"/>
    </font>
    <font>
      <b/>
      <sz val="12"/>
      <color rgb="FF00B0F0"/>
      <name val="Arial"/>
      <family val="2"/>
    </font>
    <font>
      <sz val="10"/>
      <color rgb="FF7030A0"/>
      <name val="Arial"/>
      <family val="2"/>
    </font>
    <font>
      <sz val="10"/>
      <name val="Arial"/>
      <family val="2"/>
    </font>
    <font>
      <b/>
      <sz val="11"/>
      <color theme="1"/>
      <name val="Arial"/>
      <family val="2"/>
    </font>
    <font>
      <b/>
      <sz val="12"/>
      <color rgb="FF007CA8"/>
      <name val="Meiryo UI"/>
      <family val="3"/>
      <charset val="128"/>
    </font>
    <font>
      <sz val="11"/>
      <color rgb="FFFF0000"/>
      <name val="UD デジタル 教科書体 NK-R"/>
      <family val="1"/>
      <charset val="128"/>
    </font>
    <font>
      <sz val="10"/>
      <color rgb="FFFF0000"/>
      <name val="Calibri"/>
      <family val="2"/>
    </font>
    <font>
      <b/>
      <sz val="10"/>
      <name val="Meiryo UI"/>
      <family val="3"/>
      <charset val="128"/>
    </font>
    <font>
      <u/>
      <sz val="11"/>
      <color theme="10"/>
      <name val="Arial"/>
      <family val="2"/>
    </font>
    <font>
      <sz val="11"/>
      <name val="Arial"/>
      <family val="2"/>
    </font>
    <font>
      <sz val="6"/>
      <color rgb="FFF2F2F2"/>
      <name val="UD デジタル 教科書体 NK-R"/>
      <family val="1"/>
      <charset val="128"/>
    </font>
    <font>
      <sz val="8"/>
      <color theme="1"/>
      <name val="Arial"/>
      <family val="2"/>
    </font>
    <font>
      <sz val="11"/>
      <color theme="0"/>
      <name val="Arial"/>
      <family val="2"/>
    </font>
    <font>
      <sz val="9"/>
      <color theme="0"/>
      <name val="Arial"/>
      <family val="2"/>
    </font>
    <font>
      <sz val="9"/>
      <color theme="1"/>
      <name val="ＭＳ Ｐゴシック"/>
      <family val="3"/>
      <charset val="128"/>
    </font>
    <font>
      <b/>
      <sz val="10"/>
      <color theme="1"/>
      <name val="Arial"/>
      <family val="2"/>
    </font>
    <font>
      <b/>
      <u/>
      <sz val="11"/>
      <color theme="1"/>
      <name val="Meiryo UI"/>
      <family val="3"/>
      <charset val="128"/>
    </font>
    <font>
      <u/>
      <sz val="9"/>
      <color theme="5" tint="-0.249977111117893"/>
      <name val="Arial"/>
      <family val="2"/>
    </font>
    <font>
      <b/>
      <sz val="9"/>
      <color theme="1"/>
      <name val="Arial"/>
      <family val="2"/>
    </font>
    <font>
      <sz val="9"/>
      <color rgb="FF7030A0"/>
      <name val="Arial"/>
      <family val="2"/>
    </font>
    <font>
      <sz val="9"/>
      <color theme="0" tint="-0.499984740745262"/>
      <name val="Arial"/>
      <family val="2"/>
    </font>
    <font>
      <sz val="11"/>
      <color theme="1"/>
      <name val="Meiryo UI"/>
      <family val="3"/>
      <charset val="128"/>
    </font>
    <font>
      <u/>
      <sz val="11"/>
      <color theme="10"/>
      <name val="ＭＳ Ｐゴシック"/>
      <family val="2"/>
      <charset val="128"/>
    </font>
    <font>
      <sz val="7"/>
      <color theme="1"/>
      <name val="Arial"/>
      <family val="2"/>
    </font>
    <font>
      <sz val="12"/>
      <color theme="1"/>
      <name val="Arial"/>
      <family val="2"/>
    </font>
    <font>
      <b/>
      <sz val="12"/>
      <color theme="1"/>
      <name val="Arial"/>
      <family val="2"/>
    </font>
    <font>
      <vertAlign val="superscript"/>
      <sz val="10"/>
      <name val="Arial"/>
      <family val="2"/>
    </font>
    <font>
      <sz val="9"/>
      <name val="Arial"/>
      <family val="2"/>
    </font>
    <font>
      <b/>
      <sz val="11"/>
      <name val="UD デジタル 教科書体 NK-R"/>
      <family val="1"/>
      <charset val="128"/>
    </font>
    <font>
      <b/>
      <sz val="11"/>
      <name val="Meiryo UI"/>
      <family val="3"/>
      <charset val="128"/>
    </font>
    <font>
      <vertAlign val="superscript"/>
      <sz val="11"/>
      <name val="Arial"/>
      <family val="2"/>
    </font>
    <font>
      <sz val="12"/>
      <name val="Arial"/>
      <family val="2"/>
    </font>
    <font>
      <sz val="9"/>
      <name val="UD デジタル 教科書体 NK-R"/>
      <family val="1"/>
      <charset val="128"/>
    </font>
    <font>
      <b/>
      <sz val="10"/>
      <name val="Arial"/>
      <family val="2"/>
    </font>
    <font>
      <vertAlign val="superscript"/>
      <sz val="9"/>
      <name val="Arial"/>
      <family val="2"/>
    </font>
    <font>
      <b/>
      <u/>
      <sz val="10"/>
      <color theme="10"/>
      <name val="Meiryo UI"/>
      <family val="3"/>
      <charset val="128"/>
    </font>
    <font>
      <b/>
      <sz val="10"/>
      <color theme="10"/>
      <name val="Meiryo UI"/>
      <family val="3"/>
      <charset val="128"/>
    </font>
    <font>
      <sz val="9"/>
      <name val="Meiryo UI"/>
      <family val="3"/>
      <charset val="128"/>
    </font>
    <font>
      <sz val="9"/>
      <name val="ＭＳ Ｐゴシック"/>
      <family val="3"/>
      <charset val="128"/>
    </font>
    <font>
      <b/>
      <sz val="11"/>
      <color rgb="FF7030A0"/>
      <name val="Meiryo UI"/>
      <family val="3"/>
      <charset val="128"/>
    </font>
    <font>
      <sz val="10"/>
      <color theme="1"/>
      <name val="ＭＳ Ｐゴシック"/>
      <family val="3"/>
      <charset val="128"/>
    </font>
    <font>
      <sz val="11"/>
      <color theme="10"/>
      <name val="Arial"/>
      <family val="2"/>
    </font>
    <font>
      <b/>
      <sz val="11"/>
      <name val="Arial"/>
      <family val="2"/>
    </font>
    <font>
      <b/>
      <sz val="16"/>
      <color rgb="FFC00000"/>
      <name val="Arial"/>
      <family val="2"/>
    </font>
    <font>
      <b/>
      <sz val="11"/>
      <color theme="1"/>
      <name val="Century Expanded"/>
      <family val="3"/>
    </font>
    <font>
      <sz val="9"/>
      <color indexed="81"/>
      <name val="Arial"/>
      <family val="2"/>
    </font>
    <font>
      <sz val="11"/>
      <color rgb="FFFF0000"/>
      <name val="ＭＳ Ｐゴシック"/>
      <family val="2"/>
      <charset val="128"/>
      <scheme val="minor"/>
    </font>
    <font>
      <sz val="8"/>
      <color theme="1"/>
      <name val="ＭＳ Ｐゴシック"/>
      <family val="3"/>
      <charset val="128"/>
    </font>
    <font>
      <vertAlign val="superscript"/>
      <sz val="8"/>
      <color theme="1"/>
      <name val="Arial"/>
      <family val="2"/>
    </font>
    <font>
      <sz val="8"/>
      <name val="Arial"/>
      <family val="2"/>
    </font>
    <font>
      <sz val="8"/>
      <color theme="0"/>
      <name val="Arial"/>
      <family val="2"/>
    </font>
    <font>
      <sz val="7"/>
      <color rgb="FFFFFFFF"/>
      <name val="UD デジタル 教科書体 NK-R"/>
      <family val="1"/>
      <charset val="128"/>
    </font>
    <font>
      <sz val="6"/>
      <color rgb="FFFFFFFF"/>
      <name val="UD デジタル 教科書体 NK-R"/>
      <family val="1"/>
      <charset val="128"/>
    </font>
    <font>
      <sz val="4"/>
      <color rgb="FFFFFFFF"/>
      <name val="UD デジタル 教科書体 NK-R"/>
      <family val="1"/>
      <charset val="128"/>
    </font>
    <font>
      <b/>
      <sz val="9"/>
      <color theme="1"/>
      <name val="Meiryo UI"/>
      <family val="3"/>
      <charset val="128"/>
    </font>
    <font>
      <sz val="9"/>
      <color theme="0" tint="-0.499984740745262"/>
      <name val="Calibri"/>
      <family val="2"/>
    </font>
    <font>
      <sz val="8.5"/>
      <color theme="1"/>
      <name val="Meiryo UI"/>
      <family val="3"/>
      <charset val="128"/>
    </font>
    <font>
      <b/>
      <sz val="8"/>
      <color theme="1"/>
      <name val="Meiryo UI"/>
      <family val="3"/>
      <charset val="128"/>
    </font>
    <font>
      <sz val="9"/>
      <color theme="1"/>
      <name val="Century"/>
      <family val="1"/>
    </font>
    <font>
      <sz val="10"/>
      <color theme="1"/>
      <name val="UD デジタル 教科書体 NP-R"/>
      <family val="1"/>
      <charset val="128"/>
    </font>
    <font>
      <sz val="9"/>
      <color theme="1"/>
      <name val="UD デジタル 教科書体 NP-R"/>
      <family val="1"/>
      <charset val="128"/>
    </font>
    <font>
      <b/>
      <sz val="11"/>
      <color theme="1"/>
      <name val="UD デジタル 教科書体 NP-R"/>
      <family val="1"/>
      <charset val="128"/>
    </font>
    <font>
      <sz val="6"/>
      <color rgb="FFFF0000"/>
      <name val="UD デジタル 教科書体 NK-R"/>
      <family val="1"/>
      <charset val="128"/>
    </font>
    <font>
      <b/>
      <sz val="11"/>
      <color theme="1"/>
      <name val="ＭＳ Ｐゴシック"/>
      <family val="2"/>
      <charset val="128"/>
      <scheme val="minor"/>
    </font>
    <font>
      <b/>
      <sz val="14"/>
      <color theme="1"/>
      <name val="Arial"/>
      <family val="2"/>
    </font>
    <font>
      <b/>
      <sz val="16"/>
      <color rgb="FFC00000"/>
      <name val="Meiryo UI"/>
      <family val="3"/>
      <charset val="128"/>
    </font>
    <font>
      <b/>
      <sz val="14"/>
      <color rgb="FFC00000"/>
      <name val="Meiryo UI"/>
      <family val="3"/>
      <charset val="128"/>
    </font>
    <font>
      <sz val="10"/>
      <color theme="1"/>
      <name val="Arial"/>
      <family val="1"/>
      <charset val="128"/>
    </font>
    <font>
      <sz val="11"/>
      <name val="Meiryo UI"/>
      <family val="3"/>
      <charset val="128"/>
    </font>
    <font>
      <sz val="11"/>
      <name val="ＭＳ Ｐゴシック"/>
      <family val="2"/>
      <charset val="128"/>
      <scheme val="minor"/>
    </font>
    <font>
      <b/>
      <sz val="14"/>
      <color rgb="FFC00000"/>
      <name val="ＭＳ Ｐゴシック"/>
      <family val="2"/>
      <charset val="128"/>
    </font>
    <font>
      <b/>
      <sz val="10"/>
      <color theme="1"/>
      <name val="Segoe UI Symbol"/>
      <family val="1"/>
    </font>
    <font>
      <sz val="9"/>
      <color theme="1"/>
      <name val="Segoe UI Symbol"/>
      <family val="1"/>
    </font>
    <font>
      <b/>
      <sz val="10"/>
      <color theme="1"/>
      <name val="Arial"/>
      <family val="1"/>
    </font>
  </fonts>
  <fills count="30">
    <fill>
      <patternFill patternType="none"/>
    </fill>
    <fill>
      <patternFill patternType="gray125"/>
    </fill>
    <fill>
      <patternFill patternType="solid">
        <fgColor rgb="FF93E3FF"/>
        <bgColor indexed="64"/>
      </patternFill>
    </fill>
    <fill>
      <patternFill patternType="solid">
        <fgColor rgb="FFEBFAFF"/>
        <bgColor indexed="64"/>
      </patternFill>
    </fill>
    <fill>
      <patternFill patternType="solid">
        <fgColor rgb="FF00B0F0"/>
        <bgColor indexed="64"/>
      </patternFill>
    </fill>
    <fill>
      <patternFill patternType="solid">
        <fgColor rgb="FFCDF2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808080"/>
        <bgColor indexed="64"/>
      </patternFill>
    </fill>
    <fill>
      <patternFill patternType="solid">
        <fgColor rgb="FFD9D9D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DCB9FF"/>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2F2F2"/>
        <bgColor indexed="64"/>
      </patternFill>
    </fill>
    <fill>
      <patternFill patternType="solid">
        <fgColor rgb="FFE7E7FF"/>
        <bgColor indexed="64"/>
      </patternFill>
    </fill>
    <fill>
      <patternFill patternType="solid">
        <fgColor rgb="FFD3D3FF"/>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s>
  <borders count="17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thin">
        <color theme="0" tint="-0.249977111117893"/>
      </right>
      <top style="medium">
        <color theme="0" tint="-0.249977111117893"/>
      </top>
      <bottom/>
      <diagonal/>
    </border>
    <border>
      <left style="thin">
        <color theme="0" tint="-0.249977111117893"/>
      </left>
      <right style="medium">
        <color theme="0" tint="-0.249977111117893"/>
      </right>
      <top style="medium">
        <color theme="0" tint="-0.249977111117893"/>
      </top>
      <bottom/>
      <diagonal/>
    </border>
    <border>
      <left style="medium">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medium">
        <color theme="0" tint="-0.249977111117893"/>
      </right>
      <top/>
      <bottom style="medium">
        <color theme="0" tint="-0.249977111117893"/>
      </bottom>
      <diagonal/>
    </border>
    <border>
      <left style="medium">
        <color theme="0" tint="-0.249977111117893"/>
      </left>
      <right style="thin">
        <color theme="0" tint="-0.249977111117893"/>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medium">
        <color theme="0" tint="-0.249977111117893"/>
      </top>
      <bottom style="medium">
        <color theme="0" tint="-0.249977111117893"/>
      </bottom>
      <diagonal/>
    </border>
    <border>
      <left style="thin">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bottom/>
      <diagonal/>
    </border>
    <border>
      <left/>
      <right style="thin">
        <color theme="0" tint="-0.249977111117893"/>
      </right>
      <top style="medium">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medium">
        <color theme="0" tint="-0.249977111117893"/>
      </right>
      <top style="thin">
        <color theme="0" tint="-0.249977111117893"/>
      </top>
      <bottom/>
      <diagonal/>
    </border>
    <border>
      <left style="medium">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top/>
      <bottom style="thin">
        <color theme="0" tint="-0.249977111117893"/>
      </bottom>
      <diagonal/>
    </border>
    <border>
      <left/>
      <right style="medium">
        <color theme="0" tint="-0.249977111117893"/>
      </right>
      <top/>
      <bottom style="thin">
        <color theme="0" tint="-0.249977111117893"/>
      </bottom>
      <diagonal/>
    </border>
    <border>
      <left style="medium">
        <color theme="0" tint="-0.249977111117893"/>
      </left>
      <right/>
      <top/>
      <bottom/>
      <diagonal/>
    </border>
    <border>
      <left/>
      <right/>
      <top style="thin">
        <color theme="0" tint="-0.249977111117893"/>
      </top>
      <bottom style="thin">
        <color theme="0" tint="-0.249977111117893"/>
      </bottom>
      <diagonal/>
    </border>
    <border>
      <left style="medium">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style="thin">
        <color theme="0" tint="-0.249977111117893"/>
      </left>
      <right style="medium">
        <color theme="0" tint="-0.249977111117893"/>
      </right>
      <top/>
      <bottom/>
      <diagonal/>
    </border>
    <border>
      <left style="medium">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
      <left style="medium">
        <color theme="0" tint="-0.249977111117893"/>
      </left>
      <right/>
      <top/>
      <bottom style="thin">
        <color theme="0" tint="-0.249977111117893"/>
      </bottom>
      <diagonal/>
    </border>
    <border>
      <left/>
      <right/>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right style="thin">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
      <left style="thin">
        <color theme="0" tint="-0.249977111117893"/>
      </left>
      <right/>
      <top style="medium">
        <color theme="0" tint="-0.249977111117893"/>
      </top>
      <bottom/>
      <diagonal/>
    </border>
    <border>
      <left style="thin">
        <color theme="0" tint="-0.249977111117893"/>
      </left>
      <right/>
      <top/>
      <bottom style="medium">
        <color theme="0" tint="-0.249977111117893"/>
      </bottom>
      <diagonal/>
    </border>
    <border>
      <left style="thin">
        <color theme="0" tint="-0.249977111117893"/>
      </left>
      <right/>
      <top style="medium">
        <color theme="0" tint="-0.249977111117893"/>
      </top>
      <bottom style="medium">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medium">
        <color theme="0" tint="-0.249977111117893"/>
      </top>
      <bottom style="thin">
        <color theme="0" tint="-0.249977111117893"/>
      </bottom>
      <diagonal/>
    </border>
    <border>
      <left/>
      <right style="thin">
        <color theme="0" tint="-0.249977111117893"/>
      </right>
      <top/>
      <bottom style="medium">
        <color theme="0" tint="-0.249977111117893"/>
      </bottom>
      <diagonal/>
    </border>
    <border>
      <left/>
      <right style="thin">
        <color theme="0" tint="-0.249977111117893"/>
      </right>
      <top style="medium">
        <color theme="0" tint="-0.249977111117893"/>
      </top>
      <bottom/>
      <diagonal/>
    </border>
    <border>
      <left style="medium">
        <color rgb="FFBFBFBF"/>
      </left>
      <right/>
      <top/>
      <bottom style="medium">
        <color rgb="FFBFBFBF"/>
      </bottom>
      <diagonal/>
    </border>
    <border>
      <left style="medium">
        <color rgb="FFBFBFBF"/>
      </left>
      <right style="medium">
        <color rgb="FFBFBFBF"/>
      </right>
      <top/>
      <bottom/>
      <diagonal/>
    </border>
    <border>
      <left style="medium">
        <color rgb="FFBFBFBF"/>
      </left>
      <right/>
      <top/>
      <bottom/>
      <diagonal/>
    </border>
    <border>
      <left/>
      <right style="medium">
        <color rgb="FFBFBFBF"/>
      </right>
      <top/>
      <bottom/>
      <diagonal/>
    </border>
    <border>
      <left style="medium">
        <color rgb="FFBFBFBF"/>
      </left>
      <right style="medium">
        <color rgb="FFBFBFBF"/>
      </right>
      <top style="medium">
        <color rgb="FFBFBFBF"/>
      </top>
      <bottom/>
      <diagonal/>
    </border>
    <border>
      <left/>
      <right style="medium">
        <color rgb="FFBFBFBF"/>
      </right>
      <top style="medium">
        <color rgb="FFBFBFBF"/>
      </top>
      <bottom/>
      <diagonal/>
    </border>
    <border>
      <left style="medium">
        <color rgb="FFBFBFBF"/>
      </left>
      <right/>
      <top style="medium">
        <color rgb="FFBFBFBF"/>
      </top>
      <bottom/>
      <diagonal/>
    </border>
    <border>
      <left style="medium">
        <color rgb="FFBFBFBF"/>
      </left>
      <right style="medium">
        <color rgb="FFBFBFBF"/>
      </right>
      <top style="medium">
        <color rgb="FFBFBFBF"/>
      </top>
      <bottom style="thin">
        <color theme="0" tint="-0.249977111117893"/>
      </bottom>
      <diagonal/>
    </border>
    <border>
      <left style="medium">
        <color rgb="FFBFBFBF"/>
      </left>
      <right/>
      <top style="medium">
        <color rgb="FFBFBFBF"/>
      </top>
      <bottom style="thin">
        <color theme="0" tint="-0.249977111117893"/>
      </bottom>
      <diagonal/>
    </border>
    <border>
      <left/>
      <right style="medium">
        <color rgb="FFBFBFBF"/>
      </right>
      <top style="medium">
        <color rgb="FFBFBFBF"/>
      </top>
      <bottom style="thin">
        <color theme="0" tint="-0.249977111117893"/>
      </bottom>
      <diagonal/>
    </border>
    <border>
      <left style="medium">
        <color rgb="FFBFBFBF"/>
      </left>
      <right style="medium">
        <color rgb="FFBFBFBF"/>
      </right>
      <top style="thin">
        <color theme="0" tint="-0.249977111117893"/>
      </top>
      <bottom style="thin">
        <color theme="0" tint="-0.249977111117893"/>
      </bottom>
      <diagonal/>
    </border>
    <border>
      <left style="medium">
        <color rgb="FFBFBFBF"/>
      </left>
      <right/>
      <top style="thin">
        <color theme="0" tint="-0.249977111117893"/>
      </top>
      <bottom style="thin">
        <color theme="0" tint="-0.249977111117893"/>
      </bottom>
      <diagonal/>
    </border>
    <border>
      <left/>
      <right style="medium">
        <color rgb="FFBFBFBF"/>
      </right>
      <top style="thin">
        <color theme="0" tint="-0.249977111117893"/>
      </top>
      <bottom style="thin">
        <color theme="0" tint="-0.249977111117893"/>
      </bottom>
      <diagonal/>
    </border>
    <border>
      <left style="medium">
        <color rgb="FFBFBFBF"/>
      </left>
      <right style="medium">
        <color rgb="FFBFBFBF"/>
      </right>
      <top/>
      <bottom style="thin">
        <color theme="0" tint="-0.249977111117893"/>
      </bottom>
      <diagonal/>
    </border>
    <border>
      <left style="medium">
        <color rgb="FFBFBFBF"/>
      </left>
      <right/>
      <top/>
      <bottom style="thin">
        <color theme="0" tint="-0.249977111117893"/>
      </bottom>
      <diagonal/>
    </border>
    <border>
      <left/>
      <right style="medium">
        <color rgb="FFBFBFBF"/>
      </right>
      <top/>
      <bottom style="thin">
        <color theme="0" tint="-0.249977111117893"/>
      </bottom>
      <diagonal/>
    </border>
    <border>
      <left style="thin">
        <color rgb="FFD3D3FF"/>
      </left>
      <right style="thin">
        <color rgb="FFD3D3FF"/>
      </right>
      <top style="thin">
        <color rgb="FFD3D3FF"/>
      </top>
      <bottom style="thin">
        <color rgb="FFD3D3FF"/>
      </bottom>
      <diagonal/>
    </border>
    <border>
      <left style="thick">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ck">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thick">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style="medium">
        <color theme="0" tint="-0.249977111117893"/>
      </bottom>
      <diagonal/>
    </border>
    <border>
      <left style="thin">
        <color theme="0" tint="-0.249977111117893"/>
      </left>
      <right style="thick">
        <color theme="0" tint="-0.249977111117893"/>
      </right>
      <top style="thick">
        <color theme="0" tint="-0.249977111117893"/>
      </top>
      <bottom style="medium">
        <color theme="0" tint="-0.249977111117893"/>
      </bottom>
      <diagonal/>
    </border>
    <border>
      <left style="thick">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ck">
        <color theme="0" tint="-0.249977111117893"/>
      </right>
      <top style="medium">
        <color theme="0" tint="-0.249977111117893"/>
      </top>
      <bottom style="thin">
        <color theme="0" tint="-0.249977111117893"/>
      </bottom>
      <diagonal/>
    </border>
    <border>
      <left style="thin">
        <color theme="0" tint="-0.249977111117893"/>
      </left>
      <right style="thick">
        <color theme="0" tint="-0.249977111117893"/>
      </right>
      <top/>
      <bottom style="thin">
        <color theme="0" tint="-0.249977111117893"/>
      </bottom>
      <diagonal/>
    </border>
    <border>
      <left style="thin">
        <color theme="0" tint="-0.249977111117893"/>
      </left>
      <right style="thick">
        <color theme="0" tint="-0.249977111117893"/>
      </right>
      <top style="thin">
        <color theme="0" tint="-0.249977111117893"/>
      </top>
      <bottom style="medium">
        <color theme="0" tint="-0.249977111117893"/>
      </bottom>
      <diagonal/>
    </border>
    <border>
      <left style="thin">
        <color theme="0" tint="-0.249977111117893"/>
      </left>
      <right style="thick">
        <color theme="0" tint="-0.249977111117893"/>
      </right>
      <top style="medium">
        <color theme="0" tint="-0.249977111117893"/>
      </top>
      <bottom style="medium">
        <color theme="0" tint="-0.249977111117893"/>
      </bottom>
      <diagonal/>
    </border>
    <border>
      <left style="thin">
        <color theme="0" tint="-0.249977111117893"/>
      </left>
      <right style="thick">
        <color theme="0" tint="-0.249977111117893"/>
      </right>
      <top style="thin">
        <color theme="0" tint="-0.249977111117893"/>
      </top>
      <bottom style="thin">
        <color theme="0" tint="-0.249977111117893"/>
      </bottom>
      <diagonal/>
    </border>
    <border>
      <left style="thick">
        <color theme="0" tint="-0.249977111117893"/>
      </left>
      <right style="thin">
        <color theme="0" tint="-0.249977111117893"/>
      </right>
      <top style="thin">
        <color theme="0" tint="-0.249977111117893"/>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tint="-0.249977111117893"/>
      </left>
      <right style="thick">
        <color theme="0" tint="-0.249977111117893"/>
      </right>
      <top style="thin">
        <color theme="0" tint="-0.249977111117893"/>
      </top>
      <bottom style="thick">
        <color theme="0" tint="-0.249977111117893"/>
      </bottom>
      <diagonal/>
    </border>
    <border>
      <left style="thin">
        <color theme="0" tint="-0.249977111117893"/>
      </left>
      <right style="thin">
        <color theme="0" tint="-0.249977111117893"/>
      </right>
      <top/>
      <bottom style="thick">
        <color theme="0" tint="-0.249977111117893"/>
      </bottom>
      <diagonal/>
    </border>
    <border>
      <left style="thin">
        <color theme="0" tint="-0.249977111117893"/>
      </left>
      <right style="thick">
        <color theme="0" tint="-0.249977111117893"/>
      </right>
      <top/>
      <bottom style="thick">
        <color theme="0" tint="-0.249977111117893"/>
      </bottom>
      <diagonal/>
    </border>
    <border>
      <left style="thin">
        <color theme="0" tint="-0.249977111117893"/>
      </left>
      <right style="thick">
        <color theme="0" tint="-0.249977111117893"/>
      </right>
      <top style="thick">
        <color theme="0" tint="-0.249977111117893"/>
      </top>
      <bottom style="thin">
        <color theme="0" tint="-0.249977111117893"/>
      </bottom>
      <diagonal/>
    </border>
    <border>
      <left style="thick">
        <color theme="0" tint="-0.249977111117893"/>
      </left>
      <right style="thin">
        <color theme="0" tint="-0.249977111117893"/>
      </right>
      <top style="thick">
        <color theme="0" tint="-0.249977111117893"/>
      </top>
      <bottom style="thick">
        <color theme="0" tint="-0.249977111117893"/>
      </bottom>
      <diagonal/>
    </border>
    <border>
      <left style="thin">
        <color theme="0" tint="-0.249977111117893"/>
      </left>
      <right style="thin">
        <color theme="0" tint="-0.249977111117893"/>
      </right>
      <top style="thick">
        <color theme="0" tint="-0.249977111117893"/>
      </top>
      <bottom style="thick">
        <color theme="0" tint="-0.249977111117893"/>
      </bottom>
      <diagonal/>
    </border>
    <border>
      <left style="thin">
        <color theme="0" tint="-0.249977111117893"/>
      </left>
      <right style="thick">
        <color theme="0" tint="-0.249977111117893"/>
      </right>
      <top style="thick">
        <color theme="0" tint="-0.249977111117893"/>
      </top>
      <bottom style="thick">
        <color theme="0" tint="-0.249977111117893"/>
      </bottom>
      <diagonal/>
    </border>
    <border>
      <left style="thin">
        <color theme="0" tint="-0.249977111117893"/>
      </left>
      <right style="thick">
        <color theme="0" tint="-0.249977111117893"/>
      </right>
      <top style="thin">
        <color theme="0" tint="-0.249977111117893"/>
      </top>
      <bottom/>
      <diagonal/>
    </border>
    <border>
      <left style="thin">
        <color theme="0" tint="-0.249977111117893"/>
      </left>
      <right/>
      <top/>
      <bottom style="thick">
        <color theme="0" tint="-0.249977111117893"/>
      </bottom>
      <diagonal/>
    </border>
    <border>
      <left style="thick">
        <color theme="0" tint="-0.249977111117893"/>
      </left>
      <right style="thin">
        <color theme="0" tint="-0.249977111117893"/>
      </right>
      <top/>
      <bottom style="thick">
        <color theme="0" tint="-0.249977111117893"/>
      </bottom>
      <diagonal/>
    </border>
    <border>
      <left style="medium">
        <color rgb="FFBFBFBF"/>
      </left>
      <right/>
      <top style="thin">
        <color theme="0" tint="-0.249977111117893"/>
      </top>
      <bottom style="medium">
        <color theme="0" tint="-0.249977111117893"/>
      </bottom>
      <diagonal/>
    </border>
    <border>
      <left/>
      <right style="medium">
        <color rgb="FFBFBFBF"/>
      </right>
      <top style="thin">
        <color theme="0" tint="-0.249977111117893"/>
      </top>
      <bottom style="medium">
        <color theme="0" tint="-0.249977111117893"/>
      </bottom>
      <diagonal/>
    </border>
    <border>
      <left style="medium">
        <color rgb="FFBFBFBF"/>
      </left>
      <right style="medium">
        <color rgb="FFBFBFBF"/>
      </right>
      <top style="medium">
        <color theme="0" tint="-0.249977111117893"/>
      </top>
      <bottom style="thin">
        <color theme="0" tint="-0.249977111117893"/>
      </bottom>
      <diagonal/>
    </border>
    <border>
      <left style="medium">
        <color rgb="FFBFBFBF"/>
      </left>
      <right style="medium">
        <color rgb="FFBFBFBF"/>
      </right>
      <top/>
      <bottom style="medium">
        <color theme="0" tint="-0.249977111117893"/>
      </bottom>
      <diagonal/>
    </border>
    <border>
      <left style="medium">
        <color rgb="FFBFBFBF"/>
      </left>
      <right style="medium">
        <color rgb="FFBFBFBF"/>
      </right>
      <top style="medium">
        <color rgb="FFBFBFBF"/>
      </top>
      <bottom style="medium">
        <color theme="0" tint="-0.249977111117893"/>
      </bottom>
      <diagonal/>
    </border>
    <border>
      <left style="medium">
        <color rgb="FFBFBFBF"/>
      </left>
      <right/>
      <top style="medium">
        <color rgb="FFBFBFBF"/>
      </top>
      <bottom style="medium">
        <color theme="0" tint="-0.249977111117893"/>
      </bottom>
      <diagonal/>
    </border>
    <border>
      <left/>
      <right style="medium">
        <color rgb="FFBFBFBF"/>
      </right>
      <top style="medium">
        <color rgb="FFBFBFBF"/>
      </top>
      <bottom style="medium">
        <color theme="0" tint="-0.249977111117893"/>
      </bottom>
      <diagonal/>
    </border>
    <border>
      <left style="medium">
        <color rgb="FFBFBFBF"/>
      </left>
      <right/>
      <top/>
      <bottom style="medium">
        <color theme="0" tint="-0.249977111117893"/>
      </bottom>
      <diagonal/>
    </border>
    <border>
      <left/>
      <right style="medium">
        <color rgb="FFBFBFBF"/>
      </right>
      <top/>
      <bottom style="medium">
        <color theme="0" tint="-0.249977111117893"/>
      </bottom>
      <diagonal/>
    </border>
    <border>
      <left style="medium">
        <color rgb="FFBFBFBF"/>
      </left>
      <right/>
      <top style="medium">
        <color theme="0" tint="-0.249977111117893"/>
      </top>
      <bottom style="thin">
        <color theme="0" tint="-0.249977111117893"/>
      </bottom>
      <diagonal/>
    </border>
    <border>
      <left/>
      <right style="medium">
        <color rgb="FFBFBFBF"/>
      </right>
      <top style="medium">
        <color theme="0" tint="-0.249977111117893"/>
      </top>
      <bottom style="thin">
        <color theme="0" tint="-0.249977111117893"/>
      </bottom>
      <diagonal/>
    </border>
    <border>
      <left style="medium">
        <color rgb="FFBFBFBF"/>
      </left>
      <right/>
      <top style="medium">
        <color theme="0" tint="-0.249977111117893"/>
      </top>
      <bottom style="medium">
        <color rgb="FFBFBFBF"/>
      </bottom>
      <diagonal/>
    </border>
    <border>
      <left/>
      <right style="medium">
        <color rgb="FFBFBFBF"/>
      </right>
      <top style="medium">
        <color theme="0" tint="-0.249977111117893"/>
      </top>
      <bottom style="medium">
        <color rgb="FFBFBFBF"/>
      </bottom>
      <diagonal/>
    </border>
    <border>
      <left style="medium">
        <color rgb="FFBFBFBF"/>
      </left>
      <right style="medium">
        <color rgb="FFBFBFBF"/>
      </right>
      <top style="thin">
        <color theme="0" tint="-0.249977111117893"/>
      </top>
      <bottom style="medium">
        <color rgb="FFBFBFBF"/>
      </bottom>
      <diagonal/>
    </border>
    <border>
      <left style="medium">
        <color rgb="FFBFBFBF"/>
      </left>
      <right style="medium">
        <color rgb="FFBFBFBF"/>
      </right>
      <top style="thin">
        <color theme="0" tint="-0.249977111117893"/>
      </top>
      <bottom style="thin">
        <color rgb="FFBFBFBF"/>
      </bottom>
      <diagonal/>
    </border>
    <border>
      <left style="medium">
        <color rgb="FFBFBFBF"/>
      </left>
      <right/>
      <top style="thin">
        <color theme="0" tint="-0.249977111117893"/>
      </top>
      <bottom style="thin">
        <color rgb="FFBFBFBF"/>
      </bottom>
      <diagonal/>
    </border>
    <border>
      <left/>
      <right style="medium">
        <color rgb="FFBFBFBF"/>
      </right>
      <top style="thin">
        <color theme="0" tint="-0.249977111117893"/>
      </top>
      <bottom style="thin">
        <color rgb="FFBFBFBF"/>
      </bottom>
      <diagonal/>
    </border>
    <border>
      <left style="medium">
        <color theme="5" tint="0.39997558519241921"/>
      </left>
      <right style="medium">
        <color theme="5" tint="0.39997558519241921"/>
      </right>
      <top style="medium">
        <color theme="5" tint="0.39997558519241921"/>
      </top>
      <bottom style="thin">
        <color theme="5" tint="0.39997558519241921"/>
      </bottom>
      <diagonal/>
    </border>
    <border>
      <left style="medium">
        <color theme="5" tint="0.39997558519241921"/>
      </left>
      <right style="thin">
        <color theme="5" tint="0.39997558519241921"/>
      </right>
      <top style="medium">
        <color theme="5" tint="0.39997558519241921"/>
      </top>
      <bottom style="thin">
        <color theme="5" tint="0.39997558519241921"/>
      </bottom>
      <diagonal/>
    </border>
    <border>
      <left style="thin">
        <color theme="5" tint="0.39997558519241921"/>
      </left>
      <right style="medium">
        <color theme="5" tint="0.39997558519241921"/>
      </right>
      <top style="medium">
        <color theme="5" tint="0.39997558519241921"/>
      </top>
      <bottom style="thin">
        <color theme="5" tint="0.39997558519241921"/>
      </bottom>
      <diagonal/>
    </border>
    <border>
      <left style="medium">
        <color theme="5" tint="0.39997558519241921"/>
      </left>
      <right style="medium">
        <color theme="5" tint="0.39997558519241921"/>
      </right>
      <top style="thin">
        <color theme="5" tint="0.39997558519241921"/>
      </top>
      <bottom style="thin">
        <color theme="5" tint="0.39997558519241921"/>
      </bottom>
      <diagonal/>
    </border>
    <border>
      <left style="medium">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style="medium">
        <color theme="5" tint="0.39997558519241921"/>
      </right>
      <top style="thin">
        <color theme="5" tint="0.39997558519241921"/>
      </top>
      <bottom style="thin">
        <color theme="5" tint="0.39997558519241921"/>
      </bottom>
      <diagonal/>
    </border>
    <border>
      <left style="medium">
        <color theme="5" tint="0.39997558519241921"/>
      </left>
      <right/>
      <top style="thin">
        <color theme="5" tint="0.39997558519241921"/>
      </top>
      <bottom style="thin">
        <color theme="5" tint="0.39997558519241921"/>
      </bottom>
      <diagonal/>
    </border>
    <border>
      <left/>
      <right style="medium">
        <color theme="5" tint="0.39997558519241921"/>
      </right>
      <top style="thin">
        <color theme="5" tint="0.39997558519241921"/>
      </top>
      <bottom style="thin">
        <color theme="5" tint="0.39997558519241921"/>
      </bottom>
      <diagonal/>
    </border>
    <border>
      <left style="medium">
        <color theme="5" tint="0.39997558519241921"/>
      </left>
      <right style="medium">
        <color theme="5" tint="0.39997558519241921"/>
      </right>
      <top style="thin">
        <color theme="5" tint="0.39997558519241921"/>
      </top>
      <bottom style="medium">
        <color theme="5" tint="0.39997558519241921"/>
      </bottom>
      <diagonal/>
    </border>
    <border>
      <left style="medium">
        <color theme="5" tint="0.39997558519241921"/>
      </left>
      <right style="thin">
        <color theme="5" tint="0.39997558519241921"/>
      </right>
      <top style="thin">
        <color theme="5" tint="0.39997558519241921"/>
      </top>
      <bottom style="medium">
        <color theme="5" tint="0.39997558519241921"/>
      </bottom>
      <diagonal/>
    </border>
    <border>
      <left style="thin">
        <color theme="5" tint="0.39997558519241921"/>
      </left>
      <right style="medium">
        <color theme="5" tint="0.39997558519241921"/>
      </right>
      <top style="thin">
        <color theme="5" tint="0.39997558519241921"/>
      </top>
      <bottom style="medium">
        <color theme="5" tint="0.39997558519241921"/>
      </bottom>
      <diagonal/>
    </border>
    <border>
      <left/>
      <right style="medium">
        <color theme="5" tint="0.39997558519241921"/>
      </right>
      <top style="thin">
        <color theme="5" tint="0.39997558519241921"/>
      </top>
      <bottom style="medium">
        <color theme="5" tint="0.39997558519241921"/>
      </bottom>
      <diagonal/>
    </border>
    <border>
      <left style="medium">
        <color theme="5" tint="0.39997558519241921"/>
      </left>
      <right style="medium">
        <color theme="5" tint="0.39997558519241921"/>
      </right>
      <top/>
      <bottom style="thin">
        <color theme="5" tint="0.39997558519241921"/>
      </bottom>
      <diagonal/>
    </border>
    <border>
      <left/>
      <right style="medium">
        <color theme="5" tint="0.39997558519241921"/>
      </right>
      <top style="medium">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thin">
        <color theme="5" tint="0.39997558519241921"/>
      </left>
      <right style="medium">
        <color theme="5" tint="0.39997558519241921"/>
      </right>
      <top style="thin">
        <color theme="5" tint="0.39997558519241921"/>
      </top>
      <bottom style="double">
        <color theme="5" tint="0.39997558519241921"/>
      </bottom>
      <diagonal/>
    </border>
    <border>
      <left style="thick">
        <color theme="0" tint="-0.249977111117893"/>
      </left>
      <right style="thin">
        <color theme="0" tint="-0.249977111117893"/>
      </right>
      <top style="thick">
        <color theme="0" tint="-0.249977111117893"/>
      </top>
      <bottom/>
      <diagonal/>
    </border>
    <border>
      <left style="thick">
        <color theme="0" tint="-0.249977111117893"/>
      </left>
      <right style="thin">
        <color theme="0" tint="-0.249977111117893"/>
      </right>
      <top/>
      <bottom/>
      <diagonal/>
    </border>
    <border>
      <left style="thin">
        <color theme="0" tint="-0.249977111117893"/>
      </left>
      <right/>
      <top style="thick">
        <color theme="0" tint="-0.249977111117893"/>
      </top>
      <bottom style="thick">
        <color theme="0" tint="-0.249977111117893"/>
      </bottom>
      <diagonal/>
    </border>
    <border>
      <left/>
      <right style="thin">
        <color theme="0" tint="-0.249977111117893"/>
      </right>
      <top style="thick">
        <color theme="0" tint="-0.249977111117893"/>
      </top>
      <bottom style="thick">
        <color theme="0" tint="-0.249977111117893"/>
      </bottom>
      <diagonal/>
    </border>
    <border>
      <left style="thin">
        <color theme="5" tint="0.39997558519241921"/>
      </left>
      <right/>
      <top style="medium">
        <color theme="5" tint="0.39997558519241921"/>
      </top>
      <bottom style="thin">
        <color theme="5" tint="0.39997558519241921"/>
      </bottom>
      <diagonal/>
    </border>
    <border>
      <left style="thin">
        <color theme="5" tint="0.39997558519241921"/>
      </left>
      <right style="thin">
        <color theme="5" tint="0.39997558519241921"/>
      </right>
      <top style="medium">
        <color theme="5" tint="0.39997558519241921"/>
      </top>
      <bottom style="thin">
        <color theme="5" tint="0.39997558519241921"/>
      </bottom>
      <diagonal/>
    </border>
    <border>
      <left style="thin">
        <color theme="5" tint="0.39997558519241921"/>
      </left>
      <right/>
      <top style="thin">
        <color theme="5" tint="0.39997558519241921"/>
      </top>
      <bottom style="thin">
        <color theme="5" tint="0.39997558519241921"/>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top style="thin">
        <color theme="5" tint="0.39997558519241921"/>
      </top>
      <bottom style="medium">
        <color theme="5" tint="0.39997558519241921"/>
      </bottom>
      <diagonal/>
    </border>
    <border>
      <left style="medium">
        <color theme="5" tint="0.39997558519241921"/>
      </left>
      <right style="thin">
        <color theme="5" tint="0.39997558519241921"/>
      </right>
      <top/>
      <bottom style="medium">
        <color theme="5" tint="0.39997558519241921"/>
      </bottom>
      <diagonal/>
    </border>
    <border>
      <left style="thin">
        <color theme="5" tint="0.39997558519241921"/>
      </left>
      <right/>
      <top/>
      <bottom style="medium">
        <color theme="5" tint="0.39997558519241921"/>
      </bottom>
      <diagonal/>
    </border>
    <border>
      <left style="thin">
        <color theme="5" tint="0.39997558519241921"/>
      </left>
      <right style="medium">
        <color theme="5" tint="0.39997558519241921"/>
      </right>
      <top/>
      <bottom style="medium">
        <color theme="5" tint="0.39997558519241921"/>
      </bottom>
      <diagonal/>
    </border>
    <border>
      <left/>
      <right style="medium">
        <color theme="5" tint="0.39997558519241921"/>
      </right>
      <top/>
      <bottom/>
      <diagonal/>
    </border>
    <border>
      <left/>
      <right style="thin">
        <color theme="5" tint="0.39997558519241921"/>
      </right>
      <top/>
      <bottom style="thin">
        <color theme="5" tint="0.39997558519241921"/>
      </bottom>
      <diagonal/>
    </border>
    <border>
      <left style="thin">
        <color theme="5" tint="0.39997558519241921"/>
      </left>
      <right/>
      <top/>
      <bottom style="thin">
        <color theme="5" tint="0.39997558519241921"/>
      </bottom>
      <diagonal/>
    </border>
    <border>
      <left style="medium">
        <color theme="5" tint="0.39997558519241921"/>
      </left>
      <right style="thin">
        <color theme="5" tint="0.39997558519241921"/>
      </right>
      <top/>
      <bottom style="thin">
        <color theme="5" tint="0.39997558519241921"/>
      </bottom>
      <diagonal/>
    </border>
    <border>
      <left/>
      <right/>
      <top style="thin">
        <color theme="5" tint="0.39997558519241921"/>
      </top>
      <bottom/>
      <diagonal/>
    </border>
    <border>
      <left style="medium">
        <color theme="5" tint="0.39997558519241921"/>
      </left>
      <right/>
      <top style="medium">
        <color theme="5" tint="0.39997558519241921"/>
      </top>
      <bottom style="thin">
        <color theme="5" tint="0.39997558519241921"/>
      </bottom>
      <diagonal/>
    </border>
    <border>
      <left style="medium">
        <color theme="5" tint="0.39997558519241921"/>
      </left>
      <right/>
      <top style="thin">
        <color theme="5" tint="0.39997558519241921"/>
      </top>
      <bottom style="medium">
        <color theme="5" tint="0.39997558519241921"/>
      </bottom>
      <diagonal/>
    </border>
    <border>
      <left/>
      <right/>
      <top style="medium">
        <color theme="5" tint="0.39997558519241921"/>
      </top>
      <bottom/>
      <diagonal/>
    </border>
    <border>
      <left style="medium">
        <color theme="5" tint="0.39997558519241921"/>
      </left>
      <right/>
      <top/>
      <bottom/>
      <diagonal/>
    </border>
    <border>
      <left style="medium">
        <color theme="5" tint="0.39997558519241921"/>
      </left>
      <right/>
      <top/>
      <bottom style="double">
        <color theme="5" tint="0.39997558519241921"/>
      </bottom>
      <diagonal/>
    </border>
    <border>
      <left/>
      <right/>
      <top style="medium">
        <color theme="5" tint="0.39997558519241921"/>
      </top>
      <bottom style="thin">
        <color theme="5" tint="0.39997558519241921"/>
      </bottom>
      <diagonal/>
    </border>
    <border>
      <left/>
      <right/>
      <top style="thin">
        <color theme="5" tint="0.39997558519241921"/>
      </top>
      <bottom style="thin">
        <color theme="5" tint="0.39997558519241921"/>
      </bottom>
      <diagonal/>
    </border>
    <border>
      <left style="medium">
        <color theme="5" tint="0.39997558519241921"/>
      </left>
      <right style="medium">
        <color theme="5" tint="0.39997558519241921"/>
      </right>
      <top style="thin">
        <color theme="5" tint="0.39997558519241921"/>
      </top>
      <bottom/>
      <diagonal/>
    </border>
    <border>
      <left/>
      <right/>
      <top style="thin">
        <color theme="5" tint="0.39997558519241921"/>
      </top>
      <bottom style="medium">
        <color theme="5" tint="0.39997558519241921"/>
      </bottom>
      <diagonal/>
    </border>
    <border>
      <left/>
      <right/>
      <top style="medium">
        <color theme="5" tint="0.39997558519241921"/>
      </top>
      <bottom style="double">
        <color theme="5" tint="0.39997558519241921"/>
      </bottom>
      <diagonal/>
    </border>
  </borders>
  <cellStyleXfs count="2">
    <xf numFmtId="0" fontId="0" fillId="0" borderId="0">
      <alignment vertical="center"/>
    </xf>
    <xf numFmtId="0" fontId="38" fillId="0" borderId="0" applyNumberFormat="0" applyFill="0" applyBorder="0" applyAlignment="0" applyProtection="0">
      <alignment vertical="center"/>
    </xf>
  </cellStyleXfs>
  <cellXfs count="1030">
    <xf numFmtId="0" fontId="0" fillId="0" borderId="0" xfId="0">
      <alignment vertical="center"/>
    </xf>
    <xf numFmtId="0" fontId="2" fillId="0" borderId="0" xfId="0" applyFont="1">
      <alignment vertical="center"/>
    </xf>
    <xf numFmtId="0" fontId="3" fillId="0" borderId="0" xfId="0" applyFont="1" applyAlignment="1">
      <alignment horizontal="right" vertical="top"/>
    </xf>
    <xf numFmtId="0" fontId="2" fillId="2" borderId="0" xfId="0" applyFont="1" applyFill="1">
      <alignment vertical="center"/>
    </xf>
    <xf numFmtId="0" fontId="0" fillId="2" borderId="0" xfId="0" applyFill="1">
      <alignment vertical="center"/>
    </xf>
    <xf numFmtId="0" fontId="4" fillId="0" borderId="0" xfId="0" applyFont="1">
      <alignment vertical="center"/>
    </xf>
    <xf numFmtId="0" fontId="5" fillId="0" borderId="0" xfId="0" applyFont="1">
      <alignment vertical="center"/>
    </xf>
    <xf numFmtId="0" fontId="5"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horizontal="left" vertical="center" wrapText="1" indent="3"/>
    </xf>
    <xf numFmtId="0" fontId="5" fillId="0" borderId="0" xfId="0" quotePrefix="1" applyFont="1" applyAlignment="1">
      <alignment horizontal="left" vertical="center" wrapText="1"/>
    </xf>
    <xf numFmtId="0" fontId="6" fillId="0" borderId="0" xfId="0" applyFont="1">
      <alignment vertical="center"/>
    </xf>
    <xf numFmtId="0" fontId="6" fillId="0" borderId="0" xfId="0" quotePrefix="1" applyFont="1" applyAlignment="1">
      <alignment vertical="center" wrapText="1"/>
    </xf>
    <xf numFmtId="0" fontId="9" fillId="5" borderId="0" xfId="0" applyFont="1" applyFill="1" applyAlignment="1">
      <alignment horizontal="center" vertical="center"/>
    </xf>
    <xf numFmtId="0" fontId="6" fillId="5" borderId="0" xfId="0" applyFont="1" applyFill="1">
      <alignment vertical="center"/>
    </xf>
    <xf numFmtId="0" fontId="2" fillId="0" borderId="0" xfId="0" applyFont="1" applyAlignment="1">
      <alignment vertical="center" wrapText="1"/>
    </xf>
    <xf numFmtId="0" fontId="0" fillId="6" borderId="0" xfId="0" applyFill="1">
      <alignment vertical="center"/>
    </xf>
    <xf numFmtId="0" fontId="2" fillId="0" borderId="0" xfId="0" applyFont="1" applyAlignment="1">
      <alignment horizontal="center" vertical="center"/>
    </xf>
    <xf numFmtId="0" fontId="2" fillId="0" borderId="0" xfId="0" applyFont="1" applyAlignment="1">
      <alignment horizontal="left" vertical="top"/>
    </xf>
    <xf numFmtId="0" fontId="2" fillId="0" borderId="3" xfId="0" applyFont="1" applyBorder="1" applyAlignment="1">
      <alignment horizontal="center" vertical="center"/>
    </xf>
    <xf numFmtId="0" fontId="2" fillId="0" borderId="3" xfId="0" applyFont="1" applyBorder="1">
      <alignment vertical="center"/>
    </xf>
    <xf numFmtId="0" fontId="14" fillId="9" borderId="4"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7" fillId="0" borderId="7" xfId="0" applyFont="1" applyBorder="1" applyAlignment="1">
      <alignment horizontal="center" vertical="center" wrapText="1"/>
    </xf>
    <xf numFmtId="3" fontId="19" fillId="0" borderId="8" xfId="0" applyNumberFormat="1" applyFont="1" applyBorder="1" applyAlignment="1">
      <alignment horizontal="right" vertical="center" wrapText="1"/>
    </xf>
    <xf numFmtId="41" fontId="20" fillId="8" borderId="8" xfId="0" applyNumberFormat="1" applyFont="1" applyFill="1" applyBorder="1" applyAlignment="1" applyProtection="1">
      <alignment horizontal="right" vertical="center" wrapText="1"/>
      <protection locked="0"/>
    </xf>
    <xf numFmtId="41" fontId="21" fillId="0" borderId="8" xfId="0" applyNumberFormat="1" applyFont="1" applyBorder="1" applyAlignment="1">
      <alignment horizontal="justify" vertical="center" wrapText="1"/>
    </xf>
    <xf numFmtId="0" fontId="22" fillId="10" borderId="7" xfId="0" applyFont="1" applyFill="1" applyBorder="1" applyAlignment="1">
      <alignment horizontal="center" vertical="center" wrapText="1"/>
    </xf>
    <xf numFmtId="3" fontId="19" fillId="10" borderId="8" xfId="0" applyNumberFormat="1" applyFont="1" applyFill="1" applyBorder="1" applyAlignment="1">
      <alignment horizontal="right" vertical="center" wrapText="1"/>
    </xf>
    <xf numFmtId="41" fontId="20" fillId="11" borderId="8" xfId="0" applyNumberFormat="1" applyFont="1" applyFill="1" applyBorder="1" applyAlignment="1" applyProtection="1">
      <alignment horizontal="right" vertical="center" wrapText="1"/>
      <protection locked="0"/>
    </xf>
    <xf numFmtId="41" fontId="21" fillId="10" borderId="8" xfId="0" applyNumberFormat="1" applyFont="1" applyFill="1" applyBorder="1" applyAlignment="1">
      <alignment horizontal="justify" vertical="center" wrapText="1"/>
    </xf>
    <xf numFmtId="0" fontId="17" fillId="10" borderId="7" xfId="0" applyFont="1" applyFill="1" applyBorder="1" applyAlignment="1">
      <alignment horizontal="center" vertical="center" wrapText="1"/>
    </xf>
    <xf numFmtId="0" fontId="22" fillId="0" borderId="7" xfId="0" applyFont="1" applyBorder="1" applyAlignment="1">
      <alignment horizontal="center" vertical="center" wrapText="1"/>
    </xf>
    <xf numFmtId="42" fontId="2" fillId="0" borderId="0" xfId="0" applyNumberFormat="1" applyFont="1" applyAlignment="1"/>
    <xf numFmtId="0" fontId="7" fillId="0" borderId="15" xfId="0" applyFont="1" applyBorder="1" applyAlignment="1">
      <alignment vertical="top"/>
    </xf>
    <xf numFmtId="0" fontId="7" fillId="0" borderId="16" xfId="0" applyFont="1" applyBorder="1" applyAlignment="1">
      <alignment vertical="top"/>
    </xf>
    <xf numFmtId="0" fontId="7" fillId="0" borderId="17" xfId="0" applyFont="1" applyBorder="1" applyAlignment="1">
      <alignment vertical="top"/>
    </xf>
    <xf numFmtId="0" fontId="29" fillId="0" borderId="0" xfId="0" applyFont="1">
      <alignment vertical="center"/>
    </xf>
    <xf numFmtId="0" fontId="7" fillId="7" borderId="20" xfId="0" applyFont="1" applyFill="1" applyBorder="1" applyAlignment="1">
      <alignment vertical="top"/>
    </xf>
    <xf numFmtId="0" fontId="2" fillId="7" borderId="21" xfId="0" applyFont="1" applyFill="1" applyBorder="1" applyAlignment="1">
      <alignment vertical="top"/>
    </xf>
    <xf numFmtId="0" fontId="2" fillId="7" borderId="22" xfId="0" applyFont="1" applyFill="1" applyBorder="1" applyAlignment="1">
      <alignment vertical="top"/>
    </xf>
    <xf numFmtId="0" fontId="2" fillId="7" borderId="22" xfId="0" applyFont="1" applyFill="1" applyBorder="1">
      <alignment vertical="center"/>
    </xf>
    <xf numFmtId="0" fontId="2" fillId="7" borderId="21" xfId="0" applyFont="1" applyFill="1" applyBorder="1">
      <alignment vertical="center"/>
    </xf>
    <xf numFmtId="0" fontId="7" fillId="7" borderId="20" xfId="0" applyFont="1" applyFill="1" applyBorder="1" applyAlignment="1">
      <alignment horizontal="left" vertical="top"/>
    </xf>
    <xf numFmtId="0" fontId="7" fillId="7" borderId="22" xfId="0" applyFont="1" applyFill="1" applyBorder="1" applyAlignment="1">
      <alignment horizontal="left" vertical="top"/>
    </xf>
    <xf numFmtId="0" fontId="7" fillId="7" borderId="21" xfId="0" applyFont="1" applyFill="1" applyBorder="1" applyAlignment="1">
      <alignment horizontal="left" vertical="top"/>
    </xf>
    <xf numFmtId="14" fontId="2" fillId="0" borderId="0" xfId="0" applyNumberFormat="1" applyFont="1" applyAlignment="1">
      <alignment horizontal="left" vertical="center"/>
    </xf>
    <xf numFmtId="0" fontId="35" fillId="0" borderId="0" xfId="0" applyFont="1">
      <alignment vertical="center"/>
    </xf>
    <xf numFmtId="0" fontId="2" fillId="15" borderId="0" xfId="0" applyFont="1" applyFill="1">
      <alignment vertical="center"/>
    </xf>
    <xf numFmtId="0" fontId="36" fillId="0" borderId="0" xfId="0" applyFont="1" applyProtection="1">
      <alignment vertical="center"/>
      <protection locked="0"/>
    </xf>
    <xf numFmtId="0" fontId="2" fillId="15" borderId="0" xfId="0" applyFont="1" applyFill="1" applyProtection="1">
      <alignment vertical="center"/>
      <protection locked="0"/>
    </xf>
    <xf numFmtId="0" fontId="6" fillId="0" borderId="0" xfId="0" applyFont="1" applyAlignment="1">
      <alignment horizontal="left" vertical="center"/>
    </xf>
    <xf numFmtId="0" fontId="37"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lignment horizontal="left" vertical="center" wrapText="1"/>
    </xf>
    <xf numFmtId="41" fontId="42" fillId="0" borderId="0" xfId="0" applyNumberFormat="1" applyFont="1" applyAlignment="1" applyProtection="1">
      <alignment horizontal="center"/>
      <protection locked="0"/>
    </xf>
    <xf numFmtId="0" fontId="6" fillId="0" borderId="0" xfId="0" applyFont="1" applyAlignment="1"/>
    <xf numFmtId="41" fontId="42" fillId="0" borderId="0" xfId="0" applyNumberFormat="1" applyFont="1" applyAlignment="1" applyProtection="1">
      <alignment horizontal="right"/>
      <protection locked="0"/>
    </xf>
    <xf numFmtId="41" fontId="42" fillId="0" borderId="0" xfId="0" applyNumberFormat="1" applyFont="1" applyAlignment="1">
      <alignment horizontal="right"/>
    </xf>
    <xf numFmtId="41" fontId="43" fillId="0" borderId="15" xfId="0" applyNumberFormat="1" applyFont="1" applyBorder="1" applyAlignment="1">
      <alignment horizontal="center" vertical="center"/>
    </xf>
    <xf numFmtId="41" fontId="42" fillId="0" borderId="16" xfId="0" applyNumberFormat="1" applyFont="1" applyBorder="1" applyAlignment="1">
      <alignment horizontal="center"/>
    </xf>
    <xf numFmtId="0" fontId="6" fillId="0" borderId="16" xfId="0" applyFont="1" applyBorder="1" applyAlignment="1"/>
    <xf numFmtId="41" fontId="42" fillId="0" borderId="16" xfId="0" applyNumberFormat="1" applyFont="1" applyBorder="1" applyAlignment="1">
      <alignment horizontal="right"/>
    </xf>
    <xf numFmtId="0" fontId="35" fillId="0" borderId="0" xfId="0" applyFont="1" applyAlignment="1">
      <alignment vertical="top"/>
    </xf>
    <xf numFmtId="0" fontId="4" fillId="0" borderId="0" xfId="0" applyFont="1" applyAlignment="1">
      <alignment vertical="top"/>
    </xf>
    <xf numFmtId="0" fontId="36" fillId="13" borderId="9" xfId="0" applyFont="1" applyFill="1" applyBorder="1">
      <alignment vertical="center"/>
    </xf>
    <xf numFmtId="0" fontId="37" fillId="13" borderId="10" xfId="0" applyFont="1" applyFill="1" applyBorder="1" applyAlignment="1">
      <alignment horizontal="center" vertical="center"/>
    </xf>
    <xf numFmtId="0" fontId="18" fillId="6" borderId="33" xfId="0" applyFont="1" applyFill="1" applyBorder="1">
      <alignment vertical="center"/>
    </xf>
    <xf numFmtId="0" fontId="2" fillId="6" borderId="1" xfId="0" applyFont="1" applyFill="1" applyBorder="1" applyProtection="1">
      <alignment vertical="center"/>
      <protection locked="0"/>
    </xf>
    <xf numFmtId="0" fontId="18" fillId="14" borderId="33" xfId="0" applyFont="1" applyFill="1" applyBorder="1">
      <alignment vertical="center"/>
    </xf>
    <xf numFmtId="0" fontId="2" fillId="14" borderId="1" xfId="0" applyFont="1" applyFill="1" applyBorder="1" applyProtection="1">
      <alignment vertical="center"/>
      <protection locked="0"/>
    </xf>
    <xf numFmtId="0" fontId="18" fillId="14" borderId="12" xfId="0" applyFont="1" applyFill="1" applyBorder="1">
      <alignment vertical="center"/>
    </xf>
    <xf numFmtId="0" fontId="49" fillId="0" borderId="0" xfId="0" applyFont="1">
      <alignment vertical="center"/>
    </xf>
    <xf numFmtId="0" fontId="50" fillId="0" borderId="0" xfId="0" applyFont="1">
      <alignment vertical="center"/>
    </xf>
    <xf numFmtId="42" fontId="49" fillId="0" borderId="0" xfId="0" applyNumberFormat="1" applyFont="1">
      <alignment vertical="center"/>
    </xf>
    <xf numFmtId="0" fontId="2" fillId="16" borderId="0" xfId="0" applyFont="1" applyFill="1">
      <alignment vertical="center"/>
    </xf>
    <xf numFmtId="0" fontId="36" fillId="16" borderId="0" xfId="0" applyFont="1" applyFill="1" applyProtection="1">
      <alignment vertical="center"/>
      <protection locked="0"/>
    </xf>
    <xf numFmtId="0" fontId="6" fillId="0" borderId="0" xfId="0" applyFont="1" applyAlignment="1">
      <alignment horizontal="center" vertical="center"/>
    </xf>
    <xf numFmtId="0" fontId="5" fillId="0" borderId="0" xfId="0" applyFont="1" applyAlignment="1">
      <alignment horizontal="center" vertical="center"/>
    </xf>
    <xf numFmtId="41" fontId="2" fillId="0" borderId="0" xfId="0" applyNumberFormat="1" applyFont="1" applyAlignment="1">
      <alignment horizontal="center" vertical="center"/>
    </xf>
    <xf numFmtId="41" fontId="51" fillId="0" borderId="0" xfId="0" applyNumberFormat="1" applyFont="1" applyAlignment="1">
      <alignment horizontal="center" vertical="center"/>
    </xf>
    <xf numFmtId="0" fontId="7" fillId="0" borderId="0" xfId="0" applyFont="1" applyAlignment="1" applyProtection="1">
      <alignment horizontal="left" vertical="center" wrapText="1" indent="1"/>
      <protection locked="0"/>
    </xf>
    <xf numFmtId="0" fontId="6" fillId="0" borderId="17" xfId="0" applyFont="1" applyBorder="1" applyAlignment="1"/>
    <xf numFmtId="0" fontId="2" fillId="16" borderId="0" xfId="0" applyFont="1" applyFill="1" applyProtection="1">
      <alignment vertical="center"/>
      <protection locked="0"/>
    </xf>
    <xf numFmtId="0" fontId="5" fillId="0" borderId="31" xfId="0" applyFont="1" applyBorder="1" applyAlignment="1">
      <alignment horizontal="center" vertical="center"/>
    </xf>
    <xf numFmtId="41" fontId="41" fillId="0" borderId="31" xfId="0" applyNumberFormat="1" applyFont="1" applyBorder="1" applyAlignment="1" applyProtection="1">
      <alignment horizontal="center" vertical="center"/>
      <protection locked="0"/>
    </xf>
    <xf numFmtId="41" fontId="41" fillId="0" borderId="32" xfId="0" applyNumberFormat="1" applyFont="1" applyBorder="1" applyAlignment="1" applyProtection="1">
      <alignment horizontal="center" vertical="center"/>
      <protection locked="0"/>
    </xf>
    <xf numFmtId="0" fontId="4" fillId="17" borderId="0" xfId="0" applyFont="1" applyFill="1">
      <alignment vertical="center"/>
    </xf>
    <xf numFmtId="0" fontId="2" fillId="17" borderId="0" xfId="0" applyFont="1" applyFill="1">
      <alignment vertical="center"/>
    </xf>
    <xf numFmtId="0" fontId="6" fillId="17" borderId="0" xfId="0" applyFont="1" applyFill="1">
      <alignment vertical="center"/>
    </xf>
    <xf numFmtId="0" fontId="53" fillId="0" borderId="0" xfId="1" applyFont="1">
      <alignment vertical="center"/>
    </xf>
    <xf numFmtId="42" fontId="32" fillId="0" borderId="50" xfId="0" applyNumberFormat="1" applyFont="1" applyBorder="1">
      <alignment vertical="center"/>
    </xf>
    <xf numFmtId="42" fontId="32" fillId="8" borderId="1" xfId="0" applyNumberFormat="1" applyFont="1" applyFill="1" applyBorder="1">
      <alignment vertical="center"/>
    </xf>
    <xf numFmtId="42" fontId="32" fillId="0" borderId="13" xfId="0" applyNumberFormat="1" applyFont="1" applyBorder="1">
      <alignment vertical="center"/>
    </xf>
    <xf numFmtId="42" fontId="32" fillId="8" borderId="13" xfId="0" applyNumberFormat="1" applyFont="1" applyFill="1" applyBorder="1">
      <alignment vertical="center"/>
    </xf>
    <xf numFmtId="0" fontId="37" fillId="18" borderId="12" xfId="0" applyFont="1" applyFill="1" applyBorder="1" applyAlignment="1">
      <alignment horizontal="center" vertical="center"/>
    </xf>
    <xf numFmtId="0" fontId="37" fillId="18" borderId="14" xfId="0" applyFont="1" applyFill="1" applyBorder="1" applyAlignment="1">
      <alignment horizontal="center" vertical="center"/>
    </xf>
    <xf numFmtId="0" fontId="37" fillId="18" borderId="12" xfId="0" applyFont="1" applyFill="1" applyBorder="1" applyAlignment="1">
      <alignment horizontal="center" vertical="center" wrapText="1"/>
    </xf>
    <xf numFmtId="0" fontId="37" fillId="18" borderId="14" xfId="0" applyFont="1" applyFill="1" applyBorder="1" applyAlignment="1">
      <alignment horizontal="center" vertical="center" wrapText="1"/>
    </xf>
    <xf numFmtId="42" fontId="57" fillId="0" borderId="33" xfId="0" applyNumberFormat="1" applyFont="1" applyBorder="1" applyAlignment="1">
      <alignment horizontal="right" vertical="center" wrapText="1"/>
    </xf>
    <xf numFmtId="42" fontId="58" fillId="0" borderId="29" xfId="0" applyNumberFormat="1" applyFont="1" applyBorder="1" applyAlignment="1">
      <alignment horizontal="right" vertical="center" wrapText="1"/>
    </xf>
    <xf numFmtId="42" fontId="60" fillId="6" borderId="33" xfId="0" applyNumberFormat="1" applyFont="1" applyFill="1" applyBorder="1" applyAlignment="1">
      <alignment horizontal="right" vertical="center"/>
    </xf>
    <xf numFmtId="42" fontId="61" fillId="6" borderId="29" xfId="0" applyNumberFormat="1" applyFont="1" applyFill="1" applyBorder="1" applyAlignment="1">
      <alignment horizontal="right" vertical="center"/>
    </xf>
    <xf numFmtId="42" fontId="57" fillId="6" borderId="33" xfId="0" applyNumberFormat="1" applyFont="1" applyFill="1" applyBorder="1" applyAlignment="1">
      <alignment horizontal="right" vertical="center" wrapText="1"/>
    </xf>
    <xf numFmtId="42" fontId="58" fillId="6" borderId="29" xfId="0" applyNumberFormat="1" applyFont="1" applyFill="1" applyBorder="1" applyAlignment="1">
      <alignment horizontal="right" vertical="center" wrapText="1"/>
    </xf>
    <xf numFmtId="42" fontId="60" fillId="6" borderId="25" xfId="0" applyNumberFormat="1" applyFont="1" applyFill="1" applyBorder="1" applyAlignment="1">
      <alignment horizontal="right" vertical="center"/>
    </xf>
    <xf numFmtId="42" fontId="61" fillId="6" borderId="27" xfId="0" applyNumberFormat="1" applyFont="1" applyFill="1" applyBorder="1" applyAlignment="1">
      <alignment horizontal="right" vertical="center"/>
    </xf>
    <xf numFmtId="0" fontId="37" fillId="19" borderId="42" xfId="0" applyFont="1" applyFill="1" applyBorder="1" applyAlignment="1">
      <alignment horizontal="center" vertical="center"/>
    </xf>
    <xf numFmtId="0" fontId="37" fillId="19" borderId="43" xfId="0" applyFont="1" applyFill="1" applyBorder="1" applyAlignment="1">
      <alignment horizontal="center" vertical="center"/>
    </xf>
    <xf numFmtId="0" fontId="37" fillId="19" borderId="12" xfId="0" applyFont="1" applyFill="1" applyBorder="1" applyAlignment="1">
      <alignment horizontal="center" vertical="center"/>
    </xf>
    <xf numFmtId="0" fontId="37" fillId="19" borderId="38" xfId="0" applyFont="1" applyFill="1" applyBorder="1" applyAlignment="1">
      <alignment horizontal="center" vertical="center"/>
    </xf>
    <xf numFmtId="0" fontId="37" fillId="19" borderId="54" xfId="0" applyFont="1" applyFill="1" applyBorder="1" applyAlignment="1">
      <alignment horizontal="center" vertical="center" wrapText="1"/>
    </xf>
    <xf numFmtId="0" fontId="37" fillId="19" borderId="14" xfId="0" applyFont="1" applyFill="1" applyBorder="1" applyAlignment="1">
      <alignment horizontal="center" vertical="center" wrapText="1"/>
    </xf>
    <xf numFmtId="42" fontId="57" fillId="0" borderId="33" xfId="0" applyNumberFormat="1" applyFont="1" applyBorder="1">
      <alignment vertical="center"/>
    </xf>
    <xf numFmtId="42" fontId="58" fillId="0" borderId="29" xfId="0" applyNumberFormat="1" applyFont="1" applyBorder="1">
      <alignment vertical="center"/>
    </xf>
    <xf numFmtId="42" fontId="57" fillId="0" borderId="48" xfId="0" applyNumberFormat="1" applyFont="1" applyBorder="1">
      <alignment vertical="center"/>
    </xf>
    <xf numFmtId="42" fontId="58" fillId="0" borderId="34" xfId="0" applyNumberFormat="1" applyFont="1" applyBorder="1">
      <alignment vertical="center"/>
    </xf>
    <xf numFmtId="42" fontId="58" fillId="0" borderId="58" xfId="0" applyNumberFormat="1" applyFont="1" applyBorder="1">
      <alignment vertical="center"/>
    </xf>
    <xf numFmtId="42" fontId="57" fillId="16" borderId="33" xfId="0" applyNumberFormat="1" applyFont="1" applyFill="1" applyBorder="1">
      <alignment vertical="center"/>
    </xf>
    <xf numFmtId="42" fontId="58" fillId="16" borderId="29" xfId="0" applyNumberFormat="1" applyFont="1" applyFill="1" applyBorder="1">
      <alignment vertical="center"/>
    </xf>
    <xf numFmtId="42" fontId="57" fillId="16" borderId="48" xfId="0" applyNumberFormat="1" applyFont="1" applyFill="1" applyBorder="1">
      <alignment vertical="center"/>
    </xf>
    <xf numFmtId="42" fontId="58" fillId="16" borderId="34" xfId="0" applyNumberFormat="1" applyFont="1" applyFill="1" applyBorder="1">
      <alignment vertical="center"/>
    </xf>
    <xf numFmtId="42" fontId="58" fillId="16" borderId="58" xfId="0" applyNumberFormat="1" applyFont="1" applyFill="1" applyBorder="1">
      <alignment vertical="center"/>
    </xf>
    <xf numFmtId="42" fontId="63" fillId="0" borderId="33" xfId="0" applyNumberFormat="1" applyFont="1" applyBorder="1">
      <alignment vertical="center"/>
    </xf>
    <xf numFmtId="42" fontId="62" fillId="0" borderId="29" xfId="0" applyNumberFormat="1" applyFont="1" applyBorder="1">
      <alignment vertical="center"/>
    </xf>
    <xf numFmtId="42" fontId="63" fillId="0" borderId="48" xfId="0" applyNumberFormat="1" applyFont="1" applyBorder="1">
      <alignment vertical="center"/>
    </xf>
    <xf numFmtId="42" fontId="62" fillId="0" borderId="34" xfId="0" applyNumberFormat="1" applyFont="1" applyBorder="1">
      <alignment vertical="center"/>
    </xf>
    <xf numFmtId="42" fontId="62" fillId="0" borderId="58" xfId="0" applyNumberFormat="1" applyFont="1" applyBorder="1">
      <alignment vertical="center"/>
    </xf>
    <xf numFmtId="0" fontId="52" fillId="0" borderId="0" xfId="1" applyFont="1" applyFill="1" applyAlignment="1">
      <alignment horizontal="center" vertical="center"/>
    </xf>
    <xf numFmtId="0" fontId="5" fillId="0" borderId="0" xfId="0" applyFont="1" applyAlignment="1">
      <alignment horizontal="left" vertical="center" wrapText="1" indent="5"/>
    </xf>
    <xf numFmtId="14" fontId="30" fillId="8" borderId="2" xfId="0" applyNumberFormat="1" applyFont="1" applyFill="1" applyBorder="1" applyAlignment="1" applyProtection="1">
      <alignment horizontal="left" vertical="center"/>
      <protection locked="0"/>
    </xf>
    <xf numFmtId="0" fontId="4" fillId="0" borderId="0" xfId="0" applyFont="1" applyAlignment="1">
      <alignment vertical="center" wrapText="1"/>
    </xf>
    <xf numFmtId="42" fontId="32" fillId="0" borderId="0" xfId="0" applyNumberFormat="1" applyFont="1">
      <alignment vertical="center"/>
    </xf>
    <xf numFmtId="0" fontId="6" fillId="0" borderId="0" xfId="0" applyFont="1" applyAlignment="1">
      <alignment horizontal="justify" vertical="center" wrapText="1"/>
    </xf>
    <xf numFmtId="42" fontId="67" fillId="0" borderId="43" xfId="0" applyNumberFormat="1" applyFont="1" applyBorder="1">
      <alignment vertical="center"/>
    </xf>
    <xf numFmtId="0" fontId="66" fillId="0" borderId="0" xfId="0" applyFont="1">
      <alignment vertical="center"/>
    </xf>
    <xf numFmtId="42" fontId="69" fillId="0" borderId="0" xfId="0" applyNumberFormat="1" applyFont="1">
      <alignment vertical="center"/>
    </xf>
    <xf numFmtId="42" fontId="67" fillId="0" borderId="45" xfId="0" applyNumberFormat="1" applyFont="1" applyBorder="1">
      <alignment vertical="center"/>
    </xf>
    <xf numFmtId="0" fontId="36" fillId="0" borderId="0" xfId="0" applyFont="1">
      <alignment vertical="center"/>
    </xf>
    <xf numFmtId="42" fontId="67" fillId="0" borderId="31" xfId="0" applyNumberFormat="1" applyFont="1" applyBorder="1">
      <alignment vertical="center"/>
    </xf>
    <xf numFmtId="42" fontId="67" fillId="7" borderId="52" xfId="0" applyNumberFormat="1" applyFont="1" applyFill="1" applyBorder="1">
      <alignment vertical="center"/>
    </xf>
    <xf numFmtId="42" fontId="67" fillId="7" borderId="43" xfId="0" applyNumberFormat="1" applyFont="1" applyFill="1" applyBorder="1">
      <alignment vertical="center"/>
    </xf>
    <xf numFmtId="0" fontId="66" fillId="0" borderId="0" xfId="0" applyFont="1" applyAlignment="1">
      <alignment horizontal="left" vertical="center"/>
    </xf>
    <xf numFmtId="0" fontId="2" fillId="0" borderId="24" xfId="0" applyFont="1" applyBorder="1">
      <alignment vertical="center"/>
    </xf>
    <xf numFmtId="0" fontId="37" fillId="23" borderId="31" xfId="0" applyFont="1" applyFill="1" applyBorder="1" applyAlignment="1">
      <alignment horizontal="center" vertical="center"/>
    </xf>
    <xf numFmtId="41" fontId="70" fillId="0" borderId="0" xfId="0" applyNumberFormat="1" applyFont="1" applyProtection="1">
      <alignment vertical="center"/>
      <protection locked="0"/>
    </xf>
    <xf numFmtId="0" fontId="4" fillId="0" borderId="0" xfId="0" applyFont="1" applyAlignment="1">
      <alignment horizontal="left" vertical="center" wrapText="1"/>
    </xf>
    <xf numFmtId="0" fontId="82" fillId="0" borderId="75" xfId="0" applyFont="1" applyBorder="1" applyAlignment="1">
      <alignment horizontal="justify" vertical="center" wrapText="1"/>
    </xf>
    <xf numFmtId="0" fontId="82" fillId="0" borderId="8" xfId="0" applyFont="1" applyBorder="1" applyAlignment="1">
      <alignment horizontal="justify" vertical="center" wrapText="1"/>
    </xf>
    <xf numFmtId="0" fontId="82" fillId="0" borderId="73" xfId="0" applyFont="1" applyBorder="1" applyAlignment="1">
      <alignment horizontal="justify" vertical="center" wrapText="1"/>
    </xf>
    <xf numFmtId="0" fontId="83" fillId="0" borderId="73" xfId="0" applyFont="1" applyBorder="1" applyAlignment="1">
      <alignment horizontal="justify" vertical="center" wrapText="1"/>
    </xf>
    <xf numFmtId="0" fontId="6" fillId="0" borderId="8" xfId="0" applyFont="1" applyBorder="1" applyAlignment="1">
      <alignment vertical="center" wrapText="1"/>
    </xf>
    <xf numFmtId="0" fontId="76" fillId="0" borderId="73" xfId="0" applyFont="1" applyBorder="1" applyAlignment="1">
      <alignment vertical="center" wrapText="1"/>
    </xf>
    <xf numFmtId="0" fontId="6" fillId="0" borderId="73" xfId="0" applyFont="1" applyBorder="1" applyAlignment="1">
      <alignment vertical="center" wrapText="1"/>
    </xf>
    <xf numFmtId="0" fontId="6" fillId="0" borderId="70" xfId="0" quotePrefix="1" applyFont="1" applyBorder="1" applyAlignment="1">
      <alignment horizontal="right" vertical="center" wrapText="1"/>
    </xf>
    <xf numFmtId="0" fontId="76" fillId="0" borderId="72" xfId="0" quotePrefix="1" applyFont="1" applyBorder="1" applyAlignment="1">
      <alignment horizontal="right" vertical="center" wrapText="1"/>
    </xf>
    <xf numFmtId="0" fontId="0" fillId="0" borderId="0" xfId="0" applyAlignment="1">
      <alignment horizontal="right" vertical="center"/>
    </xf>
    <xf numFmtId="0" fontId="6" fillId="0" borderId="72" xfId="0" quotePrefix="1" applyFont="1" applyBorder="1" applyAlignment="1">
      <alignment horizontal="right" vertical="center" wrapText="1"/>
    </xf>
    <xf numFmtId="0" fontId="76" fillId="0" borderId="8" xfId="0" applyFont="1" applyBorder="1" applyAlignment="1">
      <alignment vertical="center" wrapText="1"/>
    </xf>
    <xf numFmtId="0" fontId="76" fillId="0" borderId="70" xfId="0" quotePrefix="1" applyFont="1" applyBorder="1" applyAlignment="1">
      <alignment horizontal="right" vertical="center" wrapText="1"/>
    </xf>
    <xf numFmtId="0" fontId="2" fillId="6" borderId="0" xfId="0" applyFont="1" applyFill="1">
      <alignment vertical="center"/>
    </xf>
    <xf numFmtId="0" fontId="0" fillId="6" borderId="0" xfId="0" applyFill="1" applyAlignment="1">
      <alignment horizontal="right" vertical="center"/>
    </xf>
    <xf numFmtId="0" fontId="22" fillId="7" borderId="7" xfId="0" applyFont="1" applyFill="1" applyBorder="1" applyAlignment="1">
      <alignment horizontal="center" vertical="center" wrapText="1"/>
    </xf>
    <xf numFmtId="3" fontId="23" fillId="7" borderId="8" xfId="0" applyNumberFormat="1" applyFont="1" applyFill="1" applyBorder="1" applyAlignment="1">
      <alignment horizontal="right" vertical="center" wrapText="1"/>
    </xf>
    <xf numFmtId="41" fontId="21" fillId="7" borderId="8" xfId="0" applyNumberFormat="1" applyFont="1" applyFill="1" applyBorder="1" applyAlignment="1">
      <alignment horizontal="justify" vertical="center" wrapText="1"/>
    </xf>
    <xf numFmtId="0" fontId="2" fillId="25" borderId="0" xfId="0" applyFont="1" applyFill="1" applyProtection="1">
      <alignment vertical="center"/>
      <protection locked="0"/>
    </xf>
    <xf numFmtId="42" fontId="57" fillId="27" borderId="33" xfId="0" applyNumberFormat="1" applyFont="1" applyFill="1" applyBorder="1">
      <alignment vertical="center"/>
    </xf>
    <xf numFmtId="42" fontId="58" fillId="27" borderId="29" xfId="0" applyNumberFormat="1" applyFont="1" applyFill="1" applyBorder="1">
      <alignment vertical="center"/>
    </xf>
    <xf numFmtId="42" fontId="57" fillId="27" borderId="48" xfId="0" applyNumberFormat="1" applyFont="1" applyFill="1" applyBorder="1">
      <alignment vertical="center"/>
    </xf>
    <xf numFmtId="42" fontId="58" fillId="27" borderId="34" xfId="0" applyNumberFormat="1" applyFont="1" applyFill="1" applyBorder="1">
      <alignment vertical="center"/>
    </xf>
    <xf numFmtId="42" fontId="58" fillId="27" borderId="58" xfId="0" applyNumberFormat="1" applyFont="1" applyFill="1" applyBorder="1">
      <alignment vertical="center"/>
    </xf>
    <xf numFmtId="0" fontId="86" fillId="0" borderId="0" xfId="0" applyFont="1" applyAlignment="1">
      <alignment horizontal="right" vertical="center"/>
    </xf>
    <xf numFmtId="0" fontId="17" fillId="0" borderId="77" xfId="0" applyFont="1" applyBorder="1" applyAlignment="1">
      <alignment horizontal="center" vertical="center" wrapText="1"/>
    </xf>
    <xf numFmtId="3" fontId="19" fillId="0" borderId="79" xfId="0" applyNumberFormat="1" applyFont="1" applyBorder="1" applyAlignment="1">
      <alignment horizontal="right" vertical="center" wrapText="1"/>
    </xf>
    <xf numFmtId="41" fontId="20" fillId="8" borderId="79" xfId="0" applyNumberFormat="1" applyFont="1" applyFill="1" applyBorder="1" applyAlignment="1" applyProtection="1">
      <alignment horizontal="right" vertical="center" wrapText="1"/>
      <protection locked="0"/>
    </xf>
    <xf numFmtId="41" fontId="21" fillId="0" borderId="79" xfId="0" applyNumberFormat="1" applyFont="1" applyBorder="1" applyAlignment="1">
      <alignment horizontal="justify" vertical="center" wrapText="1"/>
    </xf>
    <xf numFmtId="3" fontId="19" fillId="10" borderId="79" xfId="0" applyNumberFormat="1" applyFont="1" applyFill="1" applyBorder="1" applyAlignment="1">
      <alignment horizontal="right" vertical="center" wrapText="1"/>
    </xf>
    <xf numFmtId="41" fontId="20" fillId="11" borderId="79" xfId="0" applyNumberFormat="1" applyFont="1" applyFill="1" applyBorder="1" applyAlignment="1" applyProtection="1">
      <alignment horizontal="right" vertical="center" wrapText="1"/>
      <protection locked="0"/>
    </xf>
    <xf numFmtId="41" fontId="21" fillId="10" borderId="79" xfId="0" applyNumberFormat="1" applyFont="1" applyFill="1" applyBorder="1" applyAlignment="1">
      <alignment horizontal="justify" vertical="center" wrapText="1"/>
    </xf>
    <xf numFmtId="3" fontId="19" fillId="0" borderId="82" xfId="0" applyNumberFormat="1" applyFont="1" applyBorder="1" applyAlignment="1">
      <alignment horizontal="right" vertical="center" wrapText="1"/>
    </xf>
    <xf numFmtId="41" fontId="20" fillId="8" borderId="82" xfId="0" applyNumberFormat="1" applyFont="1" applyFill="1" applyBorder="1" applyAlignment="1" applyProtection="1">
      <alignment horizontal="right" vertical="center" wrapText="1"/>
      <protection locked="0"/>
    </xf>
    <xf numFmtId="41" fontId="21" fillId="0" borderId="82" xfId="0" applyNumberFormat="1" applyFont="1" applyBorder="1" applyAlignment="1">
      <alignment horizontal="justify" vertical="center" wrapText="1"/>
    </xf>
    <xf numFmtId="3" fontId="19" fillId="10" borderId="82" xfId="0" applyNumberFormat="1" applyFont="1" applyFill="1" applyBorder="1" applyAlignment="1">
      <alignment horizontal="right" vertical="center" wrapText="1"/>
    </xf>
    <xf numFmtId="41" fontId="20" fillId="11" borderId="82" xfId="0" applyNumberFormat="1" applyFont="1" applyFill="1" applyBorder="1" applyAlignment="1" applyProtection="1">
      <alignment horizontal="right" vertical="center" wrapText="1"/>
      <protection locked="0"/>
    </xf>
    <xf numFmtId="41" fontId="21" fillId="10" borderId="82" xfId="0" applyNumberFormat="1" applyFont="1" applyFill="1" applyBorder="1" applyAlignment="1">
      <alignment horizontal="justify" vertical="center" wrapText="1"/>
    </xf>
    <xf numFmtId="0" fontId="22" fillId="0" borderId="77" xfId="0" applyFont="1" applyBorder="1" applyAlignment="1">
      <alignment horizontal="center" vertical="center" wrapText="1"/>
    </xf>
    <xf numFmtId="0" fontId="22" fillId="7" borderId="80" xfId="0" applyFont="1" applyFill="1" applyBorder="1" applyAlignment="1">
      <alignment horizontal="center" vertical="center" wrapText="1"/>
    </xf>
    <xf numFmtId="3" fontId="23" fillId="7" borderId="82" xfId="0" applyNumberFormat="1" applyFont="1" applyFill="1" applyBorder="1" applyAlignment="1">
      <alignment horizontal="right" vertical="center" wrapText="1"/>
    </xf>
    <xf numFmtId="41" fontId="21" fillId="7" borderId="82" xfId="0" applyNumberFormat="1" applyFont="1" applyFill="1" applyBorder="1" applyAlignment="1">
      <alignment horizontal="justify" vertical="center" wrapText="1"/>
    </xf>
    <xf numFmtId="0" fontId="22" fillId="7" borderId="83" xfId="0" applyFont="1" applyFill="1" applyBorder="1" applyAlignment="1">
      <alignment horizontal="center" vertical="center" wrapText="1"/>
    </xf>
    <xf numFmtId="3" fontId="23" fillId="7" borderId="85" xfId="0" applyNumberFormat="1" applyFont="1" applyFill="1" applyBorder="1" applyAlignment="1">
      <alignment horizontal="right" vertical="center" wrapText="1"/>
    </xf>
    <xf numFmtId="41" fontId="20" fillId="11" borderId="85" xfId="0" applyNumberFormat="1" applyFont="1" applyFill="1" applyBorder="1" applyAlignment="1" applyProtection="1">
      <alignment horizontal="right" vertical="center" wrapText="1"/>
      <protection locked="0"/>
    </xf>
    <xf numFmtId="41" fontId="21" fillId="7" borderId="85" xfId="0" applyNumberFormat="1" applyFont="1" applyFill="1" applyBorder="1" applyAlignment="1">
      <alignment horizontal="justify" vertical="center" wrapText="1"/>
    </xf>
    <xf numFmtId="0" fontId="22" fillId="10" borderId="80" xfId="0" applyFont="1" applyFill="1" applyBorder="1" applyAlignment="1">
      <alignment horizontal="center" vertical="center" wrapText="1"/>
    </xf>
    <xf numFmtId="0" fontId="22" fillId="10" borderId="77" xfId="0" applyFont="1" applyFill="1" applyBorder="1" applyAlignment="1">
      <alignment horizontal="center" vertical="center" wrapText="1"/>
    </xf>
    <xf numFmtId="0" fontId="22" fillId="0" borderId="80" xfId="0" applyFont="1" applyBorder="1" applyAlignment="1">
      <alignment horizontal="center" vertical="center" wrapText="1"/>
    </xf>
    <xf numFmtId="0" fontId="28" fillId="2" borderId="0" xfId="0" applyFont="1" applyFill="1">
      <alignment vertical="center"/>
    </xf>
    <xf numFmtId="0" fontId="87" fillId="0" borderId="1" xfId="1" applyFont="1" applyFill="1" applyBorder="1" applyAlignment="1">
      <alignment vertical="center"/>
    </xf>
    <xf numFmtId="0" fontId="87" fillId="3" borderId="1" xfId="1" applyFont="1" applyFill="1" applyBorder="1" applyAlignment="1">
      <alignment vertical="center"/>
    </xf>
    <xf numFmtId="0" fontId="88" fillId="0" borderId="0" xfId="0" applyFont="1">
      <alignment vertical="center"/>
    </xf>
    <xf numFmtId="0" fontId="87" fillId="3" borderId="1" xfId="1" applyFont="1" applyFill="1" applyBorder="1" applyAlignment="1">
      <alignment vertical="center" wrapText="1"/>
    </xf>
    <xf numFmtId="0" fontId="97" fillId="0" borderId="0" xfId="0" applyFont="1" applyAlignment="1">
      <alignment horizontal="left" vertical="center"/>
    </xf>
    <xf numFmtId="0" fontId="90" fillId="0" borderId="0" xfId="0" applyFont="1" applyAlignment="1">
      <alignment horizontal="left" vertical="center" wrapText="1" indent="3"/>
    </xf>
    <xf numFmtId="0" fontId="90" fillId="0" borderId="0" xfId="0" applyFont="1" applyAlignment="1">
      <alignment vertical="center" wrapText="1"/>
    </xf>
    <xf numFmtId="0" fontId="91" fillId="0" borderId="0" xfId="0" applyFont="1">
      <alignment vertical="center"/>
    </xf>
    <xf numFmtId="0" fontId="89" fillId="5" borderId="0" xfId="0" applyFont="1" applyFill="1" applyAlignment="1">
      <alignment vertical="center" wrapText="1"/>
    </xf>
    <xf numFmtId="0" fontId="89" fillId="2" borderId="0" xfId="0" applyFont="1" applyFill="1" applyAlignment="1">
      <alignment vertical="center" wrapText="1"/>
    </xf>
    <xf numFmtId="0" fontId="6" fillId="0" borderId="0" xfId="0" applyFont="1" applyAlignment="1">
      <alignment horizontal="right" vertical="center"/>
    </xf>
    <xf numFmtId="0" fontId="99" fillId="17" borderId="0" xfId="0" applyFont="1" applyFill="1">
      <alignment vertical="center"/>
    </xf>
    <xf numFmtId="0" fontId="65" fillId="0" borderId="0" xfId="0" applyFont="1">
      <alignment vertical="center"/>
    </xf>
    <xf numFmtId="0" fontId="100" fillId="0" borderId="0" xfId="0" applyFont="1">
      <alignment vertical="center"/>
    </xf>
    <xf numFmtId="0" fontId="64" fillId="0" borderId="0" xfId="0" applyFont="1">
      <alignment vertical="center"/>
    </xf>
    <xf numFmtId="0" fontId="99" fillId="0" borderId="0" xfId="0" applyFont="1">
      <alignment vertical="center"/>
    </xf>
    <xf numFmtId="0" fontId="101" fillId="21" borderId="1" xfId="0" applyFont="1" applyFill="1" applyBorder="1" applyAlignment="1">
      <alignment horizontal="center" vertical="center"/>
    </xf>
    <xf numFmtId="0" fontId="89" fillId="0" borderId="0" xfId="0" applyFont="1" applyAlignment="1">
      <alignment horizontal="left" vertical="center" wrapText="1"/>
    </xf>
    <xf numFmtId="0" fontId="28" fillId="17" borderId="0" xfId="0" applyFont="1" applyFill="1">
      <alignment vertical="center"/>
    </xf>
    <xf numFmtId="0" fontId="106" fillId="13" borderId="30" xfId="0" applyFont="1" applyFill="1" applyBorder="1" applyAlignment="1">
      <alignment horizontal="center" vertical="center"/>
    </xf>
    <xf numFmtId="0" fontId="106" fillId="13" borderId="31" xfId="0" applyFont="1" applyFill="1" applyBorder="1" applyAlignment="1">
      <alignment horizontal="center" vertical="center"/>
    </xf>
    <xf numFmtId="0" fontId="32" fillId="8" borderId="33" xfId="0" applyFont="1" applyFill="1" applyBorder="1" applyAlignment="1">
      <alignment vertical="center" wrapText="1"/>
    </xf>
    <xf numFmtId="0" fontId="32" fillId="0" borderId="12" xfId="0" applyFont="1" applyBorder="1" applyAlignment="1">
      <alignment vertical="center" wrapText="1"/>
    </xf>
    <xf numFmtId="0" fontId="32" fillId="8" borderId="12" xfId="0" applyFont="1" applyFill="1" applyBorder="1" applyAlignment="1">
      <alignment vertical="center" wrapText="1"/>
    </xf>
    <xf numFmtId="0" fontId="32" fillId="0" borderId="49" xfId="0" applyFont="1" applyBorder="1" applyAlignment="1">
      <alignment vertical="center" wrapText="1"/>
    </xf>
    <xf numFmtId="0" fontId="32" fillId="0" borderId="20" xfId="0" applyFont="1" applyBorder="1" applyAlignment="1">
      <alignment vertical="center" wrapText="1"/>
    </xf>
    <xf numFmtId="0" fontId="90" fillId="17" borderId="0" xfId="0" applyFont="1" applyFill="1">
      <alignment vertical="center"/>
    </xf>
    <xf numFmtId="42" fontId="57" fillId="0" borderId="33" xfId="0" applyNumberFormat="1" applyFont="1" applyBorder="1" applyAlignment="1">
      <alignment horizontal="right" vertical="center"/>
    </xf>
    <xf numFmtId="42" fontId="58" fillId="0" borderId="29" xfId="0" applyNumberFormat="1" applyFont="1" applyBorder="1" applyAlignment="1">
      <alignment horizontal="right" vertical="center"/>
    </xf>
    <xf numFmtId="0" fontId="89" fillId="0" borderId="0" xfId="0" applyFont="1">
      <alignment vertical="center"/>
    </xf>
    <xf numFmtId="0" fontId="90" fillId="0" borderId="0" xfId="0" applyFont="1">
      <alignment vertical="center"/>
    </xf>
    <xf numFmtId="0" fontId="90" fillId="0" borderId="0" xfId="0" applyFont="1" applyAlignment="1">
      <alignment horizontal="left" vertical="center"/>
    </xf>
    <xf numFmtId="0" fontId="91" fillId="17" borderId="0" xfId="0" applyFont="1" applyFill="1">
      <alignment vertical="center"/>
    </xf>
    <xf numFmtId="0" fontId="93" fillId="0" borderId="0" xfId="0" applyFont="1" applyAlignment="1">
      <alignment horizontal="left" vertical="center"/>
    </xf>
    <xf numFmtId="0" fontId="96" fillId="0" borderId="0" xfId="0" applyFont="1" applyAlignment="1">
      <alignment horizontal="left" vertical="center"/>
    </xf>
    <xf numFmtId="0" fontId="103" fillId="0" borderId="0" xfId="0" applyFont="1" applyAlignment="1">
      <alignment horizontal="left" vertical="center"/>
    </xf>
    <xf numFmtId="0" fontId="101" fillId="4" borderId="1" xfId="0" applyFont="1" applyFill="1" applyBorder="1" applyAlignment="1">
      <alignment horizontal="center" vertical="center"/>
    </xf>
    <xf numFmtId="0" fontId="96" fillId="5" borderId="0" xfId="0" applyFont="1" applyFill="1" applyAlignment="1">
      <alignment horizontal="left" vertical="center" wrapText="1"/>
    </xf>
    <xf numFmtId="0" fontId="96" fillId="2" borderId="0" xfId="0" applyFont="1" applyFill="1" applyAlignment="1">
      <alignment vertical="center" wrapText="1"/>
    </xf>
    <xf numFmtId="0" fontId="96" fillId="5" borderId="0" xfId="0" applyFont="1" applyFill="1" applyAlignment="1">
      <alignment vertical="center" wrapText="1"/>
    </xf>
    <xf numFmtId="0" fontId="122" fillId="17" borderId="0" xfId="0" applyFont="1" applyFill="1">
      <alignment vertical="center"/>
    </xf>
    <xf numFmtId="0" fontId="51" fillId="17" borderId="0" xfId="0" applyFont="1" applyFill="1">
      <alignment vertical="center"/>
    </xf>
    <xf numFmtId="0" fontId="121" fillId="17" borderId="0" xfId="0" applyFont="1" applyFill="1">
      <alignment vertical="center"/>
    </xf>
    <xf numFmtId="42" fontId="131" fillId="8" borderId="10" xfId="0" applyNumberFormat="1" applyFont="1" applyFill="1" applyBorder="1" applyAlignment="1">
      <alignment vertical="center" shrinkToFit="1"/>
    </xf>
    <xf numFmtId="42" fontId="131" fillId="8" borderId="26" xfId="0" applyNumberFormat="1" applyFont="1" applyFill="1" applyBorder="1" applyAlignment="1">
      <alignment vertical="center" shrinkToFit="1"/>
    </xf>
    <xf numFmtId="42" fontId="131" fillId="0" borderId="10" xfId="0" applyNumberFormat="1" applyFont="1" applyBorder="1" applyAlignment="1">
      <alignment vertical="center" shrinkToFit="1"/>
    </xf>
    <xf numFmtId="42" fontId="131" fillId="0" borderId="26" xfId="0" applyNumberFormat="1" applyFont="1" applyBorder="1" applyAlignment="1">
      <alignment vertical="center" shrinkToFit="1"/>
    </xf>
    <xf numFmtId="0" fontId="27" fillId="0" borderId="86" xfId="0" applyFont="1" applyBorder="1" applyAlignment="1">
      <alignment vertical="center" wrapText="1"/>
    </xf>
    <xf numFmtId="0" fontId="27" fillId="0" borderId="86" xfId="0" applyFont="1" applyBorder="1" applyAlignment="1">
      <alignment vertical="center" wrapText="1" shrinkToFit="1"/>
    </xf>
    <xf numFmtId="0" fontId="103" fillId="0" borderId="0" xfId="0" applyFont="1">
      <alignment vertical="center"/>
    </xf>
    <xf numFmtId="0" fontId="51" fillId="0" borderId="0" xfId="0" applyFont="1">
      <alignment vertical="center"/>
    </xf>
    <xf numFmtId="0" fontId="28" fillId="0" borderId="0" xfId="0" applyFont="1">
      <alignment vertical="center"/>
    </xf>
    <xf numFmtId="0" fontId="28" fillId="0" borderId="0" xfId="0" applyFont="1" applyAlignment="1">
      <alignment vertical="top"/>
    </xf>
    <xf numFmtId="0" fontId="29" fillId="0" borderId="65" xfId="0" quotePrefix="1" applyFont="1" applyBorder="1" applyAlignment="1"/>
    <xf numFmtId="0" fontId="29" fillId="0" borderId="42" xfId="0" quotePrefix="1" applyFont="1" applyBorder="1" applyAlignment="1"/>
    <xf numFmtId="0" fontId="29" fillId="7" borderId="36" xfId="0" quotePrefix="1" applyFont="1" applyFill="1" applyBorder="1" applyAlignment="1"/>
    <xf numFmtId="0" fontId="90" fillId="0" borderId="27" xfId="0" applyFont="1" applyBorder="1" applyAlignment="1">
      <alignment horizontal="center" vertical="center"/>
    </xf>
    <xf numFmtId="0" fontId="90" fillId="7" borderId="24" xfId="0" applyFont="1" applyFill="1" applyBorder="1" applyAlignment="1">
      <alignment horizontal="center" vertical="center"/>
    </xf>
    <xf numFmtId="0" fontId="90" fillId="7" borderId="27" xfId="0" applyFont="1" applyFill="1" applyBorder="1" applyAlignment="1">
      <alignment horizontal="center" vertical="center"/>
    </xf>
    <xf numFmtId="41" fontId="137" fillId="7" borderId="13" xfId="0" applyNumberFormat="1" applyFont="1" applyFill="1" applyBorder="1" applyProtection="1">
      <alignment vertical="center"/>
      <protection locked="0"/>
    </xf>
    <xf numFmtId="0" fontId="32" fillId="0" borderId="0" xfId="0" applyFont="1">
      <alignment vertical="center"/>
    </xf>
    <xf numFmtId="0" fontId="91" fillId="0" borderId="0" xfId="0" applyFont="1" applyAlignment="1">
      <alignment horizontal="right"/>
    </xf>
    <xf numFmtId="0" fontId="87" fillId="0" borderId="1" xfId="1" applyFont="1" applyFill="1" applyBorder="1" applyAlignment="1">
      <alignment vertical="center" wrapText="1" shrinkToFit="1"/>
    </xf>
    <xf numFmtId="0" fontId="2" fillId="7" borderId="22" xfId="0" applyFont="1" applyFill="1" applyBorder="1" applyAlignment="1">
      <alignment horizontal="center" vertical="top"/>
    </xf>
    <xf numFmtId="0" fontId="2" fillId="7" borderId="21" xfId="0" applyFont="1" applyFill="1" applyBorder="1" applyAlignment="1">
      <alignment horizontal="center" vertical="top"/>
    </xf>
    <xf numFmtId="14" fontId="30" fillId="28" borderId="2" xfId="0" applyNumberFormat="1" applyFont="1" applyFill="1" applyBorder="1" applyAlignment="1" applyProtection="1">
      <alignment horizontal="left" vertical="center"/>
      <protection locked="0"/>
    </xf>
    <xf numFmtId="0" fontId="143" fillId="0" borderId="0" xfId="0" applyFont="1">
      <alignment vertical="center"/>
    </xf>
    <xf numFmtId="0" fontId="105" fillId="0" borderId="0" xfId="0" applyFont="1">
      <alignment vertical="center"/>
    </xf>
    <xf numFmtId="0" fontId="144" fillId="0" borderId="0" xfId="0" applyFont="1" applyProtection="1">
      <alignment vertical="center"/>
      <protection locked="0"/>
    </xf>
    <xf numFmtId="0" fontId="146" fillId="9" borderId="88" xfId="0" applyFont="1" applyFill="1" applyBorder="1" applyAlignment="1">
      <alignment horizontal="center" vertical="center" wrapText="1"/>
    </xf>
    <xf numFmtId="0" fontId="145" fillId="9" borderId="88" xfId="0" applyFont="1" applyFill="1" applyBorder="1" applyAlignment="1">
      <alignment horizontal="center" vertical="center" wrapText="1"/>
    </xf>
    <xf numFmtId="0" fontId="147" fillId="9" borderId="90" xfId="0" applyFont="1" applyFill="1" applyBorder="1" applyAlignment="1">
      <alignment horizontal="center" vertical="center" wrapText="1"/>
    </xf>
    <xf numFmtId="0" fontId="145" fillId="9" borderId="90" xfId="0" applyFont="1" applyFill="1" applyBorder="1" applyAlignment="1">
      <alignment horizontal="center" vertical="center" wrapText="1"/>
    </xf>
    <xf numFmtId="41" fontId="19" fillId="6" borderId="91" xfId="0" applyNumberFormat="1" applyFont="1" applyFill="1" applyBorder="1" applyAlignment="1">
      <alignment horizontal="right" vertical="center" wrapText="1"/>
    </xf>
    <xf numFmtId="41" fontId="149" fillId="6" borderId="91" xfId="0" applyNumberFormat="1" applyFont="1" applyFill="1" applyBorder="1" applyAlignment="1">
      <alignment horizontal="right" vertical="center" wrapText="1"/>
    </xf>
    <xf numFmtId="41" fontId="20" fillId="29" borderId="91" xfId="0" applyNumberFormat="1" applyFont="1" applyFill="1" applyBorder="1" applyAlignment="1" applyProtection="1">
      <alignment horizontal="right" vertical="center" wrapText="1"/>
      <protection locked="0"/>
    </xf>
    <xf numFmtId="41" fontId="21" fillId="6" borderId="92" xfId="0" applyNumberFormat="1" applyFont="1" applyFill="1" applyBorder="1" applyAlignment="1">
      <alignment horizontal="right" vertical="center" wrapText="1"/>
    </xf>
    <xf numFmtId="0" fontId="18" fillId="0" borderId="93" xfId="0" quotePrefix="1" applyFont="1" applyBorder="1" applyAlignment="1">
      <alignment vertical="center" shrinkToFit="1"/>
    </xf>
    <xf numFmtId="41" fontId="20" fillId="28" borderId="93" xfId="0" applyNumberFormat="1" applyFont="1" applyFill="1" applyBorder="1" applyAlignment="1" applyProtection="1">
      <alignment horizontal="right" vertical="center" wrapText="1"/>
      <protection locked="0"/>
    </xf>
    <xf numFmtId="41" fontId="21" fillId="0" borderId="94" xfId="0" applyNumberFormat="1" applyFont="1" applyBorder="1" applyAlignment="1">
      <alignment horizontal="right" vertical="center" wrapText="1"/>
    </xf>
    <xf numFmtId="41" fontId="19" fillId="0" borderId="10" xfId="0" applyNumberFormat="1" applyFont="1" applyBorder="1" applyAlignment="1">
      <alignment horizontal="right" vertical="center" wrapText="1"/>
    </xf>
    <xf numFmtId="41" fontId="149" fillId="0" borderId="10" xfId="0" applyNumberFormat="1" applyFont="1" applyBorder="1" applyAlignment="1">
      <alignment horizontal="right" vertical="center" wrapText="1"/>
    </xf>
    <xf numFmtId="41" fontId="20" fillId="28" borderId="10" xfId="0" applyNumberFormat="1" applyFont="1" applyFill="1" applyBorder="1" applyAlignment="1" applyProtection="1">
      <alignment horizontal="right" vertical="center" wrapText="1"/>
      <protection locked="0"/>
    </xf>
    <xf numFmtId="41" fontId="21" fillId="0" borderId="96" xfId="0" applyNumberFormat="1" applyFont="1" applyBorder="1" applyAlignment="1">
      <alignment horizontal="right" vertical="center" wrapText="1"/>
    </xf>
    <xf numFmtId="0" fontId="18" fillId="6" borderId="50" xfId="0" quotePrefix="1" applyFont="1" applyFill="1" applyBorder="1" applyAlignment="1">
      <alignment vertical="center" shrinkToFit="1"/>
    </xf>
    <xf numFmtId="41" fontId="20" fillId="29" borderId="50" xfId="0" applyNumberFormat="1" applyFont="1" applyFill="1" applyBorder="1" applyAlignment="1" applyProtection="1">
      <alignment horizontal="right" vertical="center" wrapText="1"/>
      <protection locked="0"/>
    </xf>
    <xf numFmtId="41" fontId="21" fillId="6" borderId="97" xfId="0" applyNumberFormat="1" applyFont="1" applyFill="1" applyBorder="1" applyAlignment="1">
      <alignment horizontal="right" vertical="center" wrapText="1"/>
    </xf>
    <xf numFmtId="41" fontId="19" fillId="6" borderId="13" xfId="0" applyNumberFormat="1" applyFont="1" applyFill="1" applyBorder="1" applyAlignment="1">
      <alignment horizontal="right" vertical="center" wrapText="1"/>
    </xf>
    <xf numFmtId="41" fontId="149" fillId="6" borderId="13" xfId="0" applyNumberFormat="1" applyFont="1" applyFill="1" applyBorder="1" applyAlignment="1">
      <alignment horizontal="right" vertical="center" wrapText="1"/>
    </xf>
    <xf numFmtId="41" fontId="20" fillId="29" borderId="13" xfId="0" applyNumberFormat="1" applyFont="1" applyFill="1" applyBorder="1" applyAlignment="1" applyProtection="1">
      <alignment horizontal="right" vertical="center" wrapText="1"/>
      <protection locked="0"/>
    </xf>
    <xf numFmtId="41" fontId="21" fillId="6" borderId="98" xfId="0" applyNumberFormat="1" applyFont="1" applyFill="1" applyBorder="1" applyAlignment="1">
      <alignment horizontal="right" vertical="center" wrapText="1"/>
    </xf>
    <xf numFmtId="0" fontId="18" fillId="0" borderId="13" xfId="0" quotePrefix="1" applyFont="1" applyBorder="1" applyAlignment="1">
      <alignment vertical="center" shrinkToFit="1"/>
    </xf>
    <xf numFmtId="41" fontId="20" fillId="28" borderId="13" xfId="0" applyNumberFormat="1" applyFont="1" applyFill="1" applyBorder="1" applyAlignment="1" applyProtection="1">
      <alignment horizontal="right" vertical="center" wrapText="1"/>
      <protection locked="0"/>
    </xf>
    <xf numFmtId="41" fontId="21" fillId="0" borderId="98" xfId="0" applyNumberFormat="1" applyFont="1" applyBorder="1" applyAlignment="1">
      <alignment horizontal="right" vertical="center" wrapText="1"/>
    </xf>
    <xf numFmtId="0" fontId="18" fillId="6" borderId="31" xfId="0" quotePrefix="1" applyFont="1" applyFill="1" applyBorder="1" applyAlignment="1">
      <alignment vertical="center" shrinkToFit="1"/>
    </xf>
    <xf numFmtId="41" fontId="20" fillId="29" borderId="31" xfId="0" applyNumberFormat="1" applyFont="1" applyFill="1" applyBorder="1" applyAlignment="1" applyProtection="1">
      <alignment horizontal="right" vertical="center" wrapText="1"/>
      <protection locked="0"/>
    </xf>
    <xf numFmtId="41" fontId="21" fillId="6" borderId="99" xfId="0" applyNumberFormat="1" applyFont="1" applyFill="1" applyBorder="1" applyAlignment="1">
      <alignment horizontal="right" vertical="center" wrapText="1"/>
    </xf>
    <xf numFmtId="41" fontId="19" fillId="6" borderId="1" xfId="0" applyNumberFormat="1" applyFont="1" applyFill="1" applyBorder="1" applyAlignment="1">
      <alignment horizontal="right" vertical="center" wrapText="1"/>
    </xf>
    <xf numFmtId="41" fontId="149" fillId="6" borderId="1" xfId="0" applyNumberFormat="1" applyFont="1" applyFill="1" applyBorder="1" applyAlignment="1">
      <alignment horizontal="right" vertical="center" wrapText="1"/>
    </xf>
    <xf numFmtId="41" fontId="20" fillId="29" borderId="1" xfId="0" applyNumberFormat="1" applyFont="1" applyFill="1" applyBorder="1" applyAlignment="1" applyProtection="1">
      <alignment horizontal="right" vertical="center" wrapText="1"/>
      <protection locked="0"/>
    </xf>
    <xf numFmtId="41" fontId="21" fillId="6" borderId="100" xfId="0" applyNumberFormat="1" applyFont="1" applyFill="1" applyBorder="1" applyAlignment="1">
      <alignment horizontal="right" vertical="center" wrapText="1"/>
    </xf>
    <xf numFmtId="0" fontId="18" fillId="0" borderId="31" xfId="0" quotePrefix="1" applyFont="1" applyBorder="1" applyAlignment="1">
      <alignment vertical="center" shrinkToFit="1"/>
    </xf>
    <xf numFmtId="41" fontId="20" fillId="28" borderId="31" xfId="0" applyNumberFormat="1" applyFont="1" applyFill="1" applyBorder="1" applyAlignment="1" applyProtection="1">
      <alignment horizontal="right" vertical="center" wrapText="1"/>
      <protection locked="0"/>
    </xf>
    <xf numFmtId="41" fontId="21" fillId="0" borderId="99" xfId="0" applyNumberFormat="1" applyFont="1" applyBorder="1" applyAlignment="1">
      <alignment horizontal="right" vertical="center" wrapText="1"/>
    </xf>
    <xf numFmtId="41" fontId="19" fillId="0" borderId="13" xfId="0" applyNumberFormat="1" applyFont="1" applyBorder="1" applyAlignment="1">
      <alignment horizontal="right" vertical="center" wrapText="1"/>
    </xf>
    <xf numFmtId="41" fontId="149" fillId="0" borderId="13" xfId="0" applyNumberFormat="1" applyFont="1" applyBorder="1" applyAlignment="1">
      <alignment horizontal="right" vertical="center" wrapText="1"/>
    </xf>
    <xf numFmtId="41" fontId="19" fillId="6" borderId="50" xfId="0" applyNumberFormat="1" applyFont="1" applyFill="1" applyBorder="1" applyAlignment="1">
      <alignment horizontal="right" vertical="center" wrapText="1"/>
    </xf>
    <xf numFmtId="41" fontId="149" fillId="6" borderId="50" xfId="0" applyNumberFormat="1" applyFont="1" applyFill="1" applyBorder="1" applyAlignment="1">
      <alignment horizontal="right" vertical="center" wrapText="1"/>
    </xf>
    <xf numFmtId="0" fontId="18" fillId="0" borderId="31" xfId="0" applyFont="1" applyBorder="1" applyAlignment="1">
      <alignment vertical="center" shrinkToFit="1"/>
    </xf>
    <xf numFmtId="41" fontId="19" fillId="0" borderId="31" xfId="0" applyNumberFormat="1" applyFont="1" applyBorder="1" applyAlignment="1">
      <alignment horizontal="right" vertical="center" wrapText="1"/>
    </xf>
    <xf numFmtId="41" fontId="149" fillId="0" borderId="31" xfId="0" applyNumberFormat="1" applyFont="1" applyBorder="1" applyAlignment="1">
      <alignment horizontal="right" vertical="center" wrapText="1"/>
    </xf>
    <xf numFmtId="41" fontId="19" fillId="0" borderId="1" xfId="0" applyNumberFormat="1" applyFont="1" applyBorder="1" applyAlignment="1">
      <alignment horizontal="right" vertical="center" wrapText="1"/>
    </xf>
    <xf numFmtId="41" fontId="149" fillId="0" borderId="1" xfId="0" applyNumberFormat="1" applyFont="1" applyBorder="1" applyAlignment="1">
      <alignment horizontal="right" vertical="center" wrapText="1"/>
    </xf>
    <xf numFmtId="41" fontId="20" fillId="28" borderId="1" xfId="0" applyNumberFormat="1" applyFont="1" applyFill="1" applyBorder="1" applyAlignment="1" applyProtection="1">
      <alignment horizontal="right" vertical="center" wrapText="1"/>
      <protection locked="0"/>
    </xf>
    <xf numFmtId="41" fontId="21" fillId="0" borderId="100" xfId="0" applyNumberFormat="1" applyFont="1" applyBorder="1" applyAlignment="1">
      <alignment horizontal="right" vertical="center" wrapText="1"/>
    </xf>
    <xf numFmtId="41" fontId="19" fillId="0" borderId="102" xfId="0" applyNumberFormat="1" applyFont="1" applyBorder="1" applyAlignment="1">
      <alignment horizontal="right" vertical="center" wrapText="1"/>
    </xf>
    <xf numFmtId="41" fontId="149" fillId="0" borderId="102" xfId="0" applyNumberFormat="1" applyFont="1" applyBorder="1" applyAlignment="1">
      <alignment horizontal="right" vertical="center" wrapText="1"/>
    </xf>
    <xf numFmtId="41" fontId="20" fillId="28" borderId="102" xfId="0" applyNumberFormat="1" applyFont="1" applyFill="1" applyBorder="1" applyAlignment="1" applyProtection="1">
      <alignment horizontal="right" vertical="center" wrapText="1"/>
      <protection locked="0"/>
    </xf>
    <xf numFmtId="41" fontId="21" fillId="0" borderId="103" xfId="0" applyNumberFormat="1" applyFont="1" applyBorder="1" applyAlignment="1">
      <alignment horizontal="right" vertical="center" wrapText="1"/>
    </xf>
    <xf numFmtId="0" fontId="18" fillId="6" borderId="104" xfId="0" quotePrefix="1" applyFont="1" applyFill="1" applyBorder="1" applyAlignment="1">
      <alignment vertical="center" shrinkToFit="1"/>
    </xf>
    <xf numFmtId="41" fontId="20" fillId="29" borderId="104" xfId="0" applyNumberFormat="1" applyFont="1" applyFill="1" applyBorder="1" applyAlignment="1" applyProtection="1">
      <alignment horizontal="right" vertical="center" wrapText="1"/>
      <protection locked="0"/>
    </xf>
    <xf numFmtId="41" fontId="21" fillId="6" borderId="105" xfId="0" applyNumberFormat="1" applyFont="1" applyFill="1" applyBorder="1" applyAlignment="1">
      <alignment horizontal="right" vertical="center" wrapText="1"/>
    </xf>
    <xf numFmtId="41" fontId="19" fillId="6" borderId="88" xfId="0" applyNumberFormat="1" applyFont="1" applyFill="1" applyBorder="1" applyAlignment="1">
      <alignment horizontal="right" vertical="center" wrapText="1"/>
    </xf>
    <xf numFmtId="41" fontId="149" fillId="6" borderId="88" xfId="0" applyNumberFormat="1" applyFont="1" applyFill="1" applyBorder="1" applyAlignment="1">
      <alignment horizontal="right" vertical="center" wrapText="1"/>
    </xf>
    <xf numFmtId="41" fontId="20" fillId="29" borderId="88" xfId="0" applyNumberFormat="1" applyFont="1" applyFill="1" applyBorder="1" applyAlignment="1" applyProtection="1">
      <alignment horizontal="right" vertical="center" wrapText="1"/>
      <protection locked="0"/>
    </xf>
    <xf numFmtId="41" fontId="21" fillId="6" borderId="106" xfId="0" applyNumberFormat="1" applyFont="1" applyFill="1" applyBorder="1" applyAlignment="1">
      <alignment horizontal="right" vertical="center" wrapText="1"/>
    </xf>
    <xf numFmtId="0" fontId="18" fillId="0" borderId="88" xfId="0" quotePrefix="1" applyFont="1" applyBorder="1" applyAlignment="1">
      <alignment vertical="center" shrinkToFit="1"/>
    </xf>
    <xf numFmtId="41" fontId="20" fillId="28" borderId="88" xfId="0" applyNumberFormat="1" applyFont="1" applyFill="1" applyBorder="1" applyAlignment="1" applyProtection="1">
      <alignment horizontal="right" vertical="center" wrapText="1"/>
      <protection locked="0"/>
    </xf>
    <xf numFmtId="41" fontId="21" fillId="0" borderId="106" xfId="0" applyNumberFormat="1" applyFont="1" applyBorder="1" applyAlignment="1">
      <alignment horizontal="right" vertical="center" wrapText="1"/>
    </xf>
    <xf numFmtId="0" fontId="18" fillId="6" borderId="1" xfId="0" quotePrefix="1" applyFont="1" applyFill="1" applyBorder="1" applyAlignment="1">
      <alignment vertical="center" shrinkToFit="1"/>
    </xf>
    <xf numFmtId="0" fontId="18" fillId="0" borderId="1" xfId="0" quotePrefix="1" applyFont="1" applyBorder="1" applyAlignment="1">
      <alignment vertical="center" shrinkToFit="1"/>
    </xf>
    <xf numFmtId="0" fontId="18" fillId="6" borderId="102" xfId="0" quotePrefix="1" applyFont="1" applyFill="1" applyBorder="1" applyAlignment="1">
      <alignment vertical="center" wrapText="1" shrinkToFit="1"/>
    </xf>
    <xf numFmtId="41" fontId="20" fillId="29" borderId="102" xfId="0" applyNumberFormat="1" applyFont="1" applyFill="1" applyBorder="1" applyAlignment="1" applyProtection="1">
      <alignment horizontal="right" vertical="center" wrapText="1"/>
      <protection locked="0"/>
    </xf>
    <xf numFmtId="41" fontId="21" fillId="6" borderId="103" xfId="0" applyNumberFormat="1" applyFont="1" applyFill="1" applyBorder="1" applyAlignment="1">
      <alignment horizontal="right" vertical="center" wrapText="1"/>
    </xf>
    <xf numFmtId="41" fontId="19" fillId="6" borderId="102" xfId="0" applyNumberFormat="1" applyFont="1" applyFill="1" applyBorder="1" applyAlignment="1">
      <alignment horizontal="right" vertical="center" wrapText="1"/>
    </xf>
    <xf numFmtId="41" fontId="149" fillId="6" borderId="102" xfId="0" applyNumberFormat="1" applyFont="1" applyFill="1" applyBorder="1" applyAlignment="1">
      <alignment horizontal="right" vertical="center" wrapText="1"/>
    </xf>
    <xf numFmtId="41" fontId="19" fillId="0" borderId="88" xfId="0" applyNumberFormat="1" applyFont="1" applyBorder="1" applyAlignment="1">
      <alignment horizontal="right" vertical="center" wrapText="1"/>
    </xf>
    <xf numFmtId="41" fontId="149" fillId="0" borderId="88" xfId="0" applyNumberFormat="1" applyFont="1" applyBorder="1" applyAlignment="1">
      <alignment horizontal="right" vertical="center" wrapText="1"/>
    </xf>
    <xf numFmtId="0" fontId="151" fillId="0" borderId="107" xfId="0" applyFont="1" applyBorder="1" applyAlignment="1">
      <alignment horizontal="center" vertical="center" textRotation="90" shrinkToFit="1"/>
    </xf>
    <xf numFmtId="41" fontId="19" fillId="0" borderId="108" xfId="0" applyNumberFormat="1" applyFont="1" applyBorder="1" applyAlignment="1">
      <alignment horizontal="right" vertical="center" wrapText="1"/>
    </xf>
    <xf numFmtId="41" fontId="149" fillId="0" borderId="108" xfId="0" applyNumberFormat="1" applyFont="1" applyBorder="1" applyAlignment="1">
      <alignment horizontal="right" vertical="center" wrapText="1"/>
    </xf>
    <xf numFmtId="41" fontId="20" fillId="28" borderId="108" xfId="0" applyNumberFormat="1" applyFont="1" applyFill="1" applyBorder="1" applyAlignment="1" applyProtection="1">
      <alignment horizontal="right" vertical="center" wrapText="1"/>
      <protection locked="0"/>
    </xf>
    <xf numFmtId="41" fontId="21" fillId="0" borderId="109" xfId="0" applyNumberFormat="1" applyFont="1" applyBorder="1" applyAlignment="1">
      <alignment horizontal="right" vertical="center" wrapText="1"/>
    </xf>
    <xf numFmtId="0" fontId="18" fillId="6" borderId="102" xfId="0" quotePrefix="1" applyFont="1" applyFill="1" applyBorder="1" applyAlignment="1">
      <alignment vertical="center" shrinkToFit="1"/>
    </xf>
    <xf numFmtId="0" fontId="148" fillId="14" borderId="107" xfId="0" applyFont="1" applyFill="1" applyBorder="1" applyAlignment="1">
      <alignment horizontal="center" vertical="center" textRotation="90" shrinkToFit="1"/>
    </xf>
    <xf numFmtId="41" fontId="19" fillId="6" borderId="108" xfId="0" applyNumberFormat="1" applyFont="1" applyFill="1" applyBorder="1" applyAlignment="1">
      <alignment horizontal="right" vertical="center" wrapText="1"/>
    </xf>
    <xf numFmtId="41" fontId="149" fillId="6" borderId="108" xfId="0" applyNumberFormat="1" applyFont="1" applyFill="1" applyBorder="1" applyAlignment="1">
      <alignment horizontal="right" vertical="center" wrapText="1"/>
    </xf>
    <xf numFmtId="41" fontId="20" fillId="29" borderId="108" xfId="0" applyNumberFormat="1" applyFont="1" applyFill="1" applyBorder="1" applyAlignment="1" applyProtection="1">
      <alignment horizontal="right" vertical="center" wrapText="1"/>
      <protection locked="0"/>
    </xf>
    <xf numFmtId="41" fontId="21" fillId="6" borderId="109" xfId="0" applyNumberFormat="1" applyFont="1" applyFill="1" applyBorder="1" applyAlignment="1">
      <alignment horizontal="right" vertical="center" wrapText="1"/>
    </xf>
    <xf numFmtId="0" fontId="148" fillId="14" borderId="107" xfId="0" applyFont="1" applyFill="1" applyBorder="1" applyAlignment="1">
      <alignment vertical="center" textRotation="90" shrinkToFit="1"/>
    </xf>
    <xf numFmtId="0" fontId="18" fillId="0" borderId="108" xfId="0" quotePrefix="1" applyFont="1" applyBorder="1" applyAlignment="1">
      <alignment vertical="center" shrinkToFit="1"/>
    </xf>
    <xf numFmtId="0" fontId="18" fillId="6" borderId="88" xfId="0" quotePrefix="1" applyFont="1" applyFill="1" applyBorder="1" applyAlignment="1">
      <alignment vertical="center" shrinkToFit="1"/>
    </xf>
    <xf numFmtId="41" fontId="19" fillId="0" borderId="50" xfId="0" applyNumberFormat="1" applyFont="1" applyBorder="1" applyAlignment="1">
      <alignment horizontal="right" vertical="center" wrapText="1"/>
    </xf>
    <xf numFmtId="41" fontId="149" fillId="0" borderId="50" xfId="0" applyNumberFormat="1" applyFont="1" applyBorder="1" applyAlignment="1">
      <alignment horizontal="right" vertical="center" wrapText="1"/>
    </xf>
    <xf numFmtId="41" fontId="20" fillId="28" borderId="50" xfId="0" applyNumberFormat="1" applyFont="1" applyFill="1" applyBorder="1" applyAlignment="1" applyProtection="1">
      <alignment horizontal="right" vertical="center" wrapText="1"/>
      <protection locked="0"/>
    </xf>
    <xf numFmtId="41" fontId="21" fillId="0" borderId="97" xfId="0" applyNumberFormat="1" applyFont="1" applyBorder="1" applyAlignment="1">
      <alignment horizontal="right" vertical="center" wrapText="1"/>
    </xf>
    <xf numFmtId="41" fontId="19" fillId="6" borderId="90" xfId="0" applyNumberFormat="1" applyFont="1" applyFill="1" applyBorder="1" applyAlignment="1">
      <alignment horizontal="right" vertical="center" wrapText="1"/>
    </xf>
    <xf numFmtId="41" fontId="149" fillId="6" borderId="90" xfId="0" applyNumberFormat="1" applyFont="1" applyFill="1" applyBorder="1" applyAlignment="1">
      <alignment horizontal="right" vertical="center" wrapText="1"/>
    </xf>
    <xf numFmtId="41" fontId="20" fillId="29" borderId="90" xfId="0" applyNumberFormat="1" applyFont="1" applyFill="1" applyBorder="1" applyAlignment="1" applyProtection="1">
      <alignment horizontal="right" vertical="center" wrapText="1"/>
      <protection locked="0"/>
    </xf>
    <xf numFmtId="41" fontId="21" fillId="6" borderId="110" xfId="0" applyNumberFormat="1" applyFont="1" applyFill="1" applyBorder="1" applyAlignment="1">
      <alignment horizontal="right" vertical="center" wrapText="1"/>
    </xf>
    <xf numFmtId="41" fontId="19" fillId="6" borderId="93" xfId="0" applyNumberFormat="1" applyFont="1" applyFill="1" applyBorder="1" applyAlignment="1">
      <alignment horizontal="right" vertical="center" wrapText="1"/>
    </xf>
    <xf numFmtId="41" fontId="149" fillId="6" borderId="93" xfId="0" applyNumberFormat="1" applyFont="1" applyFill="1" applyBorder="1" applyAlignment="1">
      <alignment horizontal="right" vertical="center" wrapText="1"/>
    </xf>
    <xf numFmtId="41" fontId="20" fillId="29" borderId="93" xfId="0" applyNumberFormat="1" applyFont="1" applyFill="1" applyBorder="1" applyAlignment="1" applyProtection="1">
      <alignment horizontal="right" vertical="center" wrapText="1"/>
      <protection locked="0"/>
    </xf>
    <xf numFmtId="41" fontId="21" fillId="6" borderId="94" xfId="0" applyNumberFormat="1" applyFont="1" applyFill="1" applyBorder="1" applyAlignment="1">
      <alignment horizontal="right" vertical="center" wrapText="1"/>
    </xf>
    <xf numFmtId="0" fontId="18" fillId="0" borderId="102" xfId="0" quotePrefix="1" applyFont="1" applyBorder="1" applyAlignment="1">
      <alignment vertical="center" shrinkToFit="1"/>
    </xf>
    <xf numFmtId="0" fontId="148" fillId="0" borderId="107" xfId="0" applyFont="1" applyBorder="1" applyAlignment="1">
      <alignment vertical="center" textRotation="90" shrinkToFit="1"/>
    </xf>
    <xf numFmtId="0" fontId="18" fillId="6" borderId="108" xfId="0" quotePrefix="1" applyFont="1" applyFill="1" applyBorder="1" applyAlignment="1">
      <alignment vertical="center" shrinkToFit="1"/>
    </xf>
    <xf numFmtId="41" fontId="21" fillId="6" borderId="43" xfId="0" applyNumberFormat="1" applyFont="1" applyFill="1" applyBorder="1" applyAlignment="1">
      <alignment horizontal="right" vertical="center" wrapText="1"/>
    </xf>
    <xf numFmtId="41" fontId="19" fillId="0" borderId="104" xfId="0" applyNumberFormat="1" applyFont="1" applyBorder="1" applyAlignment="1">
      <alignment horizontal="right" vertical="center" wrapText="1"/>
    </xf>
    <xf numFmtId="41" fontId="149" fillId="0" borderId="104" xfId="0" applyNumberFormat="1" applyFont="1" applyBorder="1" applyAlignment="1">
      <alignment horizontal="right" vertical="center" wrapText="1"/>
    </xf>
    <xf numFmtId="41" fontId="20" fillId="28" borderId="104" xfId="0" applyNumberFormat="1" applyFont="1" applyFill="1" applyBorder="1" applyAlignment="1" applyProtection="1">
      <alignment horizontal="right" vertical="center" wrapText="1"/>
      <protection locked="0"/>
    </xf>
    <xf numFmtId="41" fontId="21" fillId="0" borderId="111" xfId="0" applyNumberFormat="1" applyFont="1" applyBorder="1" applyAlignment="1">
      <alignment horizontal="right" vertical="center" wrapText="1"/>
    </xf>
    <xf numFmtId="0" fontId="148" fillId="14" borderId="112" xfId="0" applyFont="1" applyFill="1" applyBorder="1" applyAlignment="1">
      <alignment horizontal="center" vertical="center" textRotation="90" shrinkToFit="1"/>
    </xf>
    <xf numFmtId="41" fontId="19" fillId="6" borderId="104" xfId="0" applyNumberFormat="1" applyFont="1" applyFill="1" applyBorder="1" applyAlignment="1">
      <alignment horizontal="right" vertical="center" wrapText="1"/>
    </xf>
    <xf numFmtId="41" fontId="149" fillId="6" borderId="104" xfId="0" applyNumberFormat="1" applyFont="1" applyFill="1" applyBorder="1" applyAlignment="1">
      <alignment horizontal="right" vertical="center" wrapText="1"/>
    </xf>
    <xf numFmtId="41" fontId="21" fillId="6" borderId="111" xfId="0" applyNumberFormat="1" applyFont="1" applyFill="1" applyBorder="1" applyAlignment="1">
      <alignment horizontal="right" vertical="center" wrapText="1"/>
    </xf>
    <xf numFmtId="0" fontId="148" fillId="0" borderId="0" xfId="0" applyFont="1" applyAlignment="1">
      <alignment horizontal="center" vertical="center" textRotation="90" shrinkToFit="1"/>
    </xf>
    <xf numFmtId="0" fontId="18" fillId="0" borderId="0" xfId="0" applyFont="1" applyAlignment="1">
      <alignment horizontal="left" vertical="center"/>
    </xf>
    <xf numFmtId="41" fontId="19" fillId="0" borderId="0" xfId="0" applyNumberFormat="1" applyFont="1" applyAlignment="1">
      <alignment horizontal="right" vertical="center" wrapText="1"/>
    </xf>
    <xf numFmtId="41" fontId="149" fillId="0" borderId="0" xfId="0" applyNumberFormat="1" applyFont="1" applyAlignment="1">
      <alignment horizontal="right" vertical="center" wrapText="1"/>
    </xf>
    <xf numFmtId="0" fontId="153" fillId="15" borderId="107" xfId="0" applyFont="1" applyFill="1" applyBorder="1" applyAlignment="1">
      <alignment horizontal="center"/>
    </xf>
    <xf numFmtId="41" fontId="27" fillId="15" borderId="108" xfId="0" applyNumberFormat="1" applyFont="1" applyFill="1" applyBorder="1" applyAlignment="1"/>
    <xf numFmtId="0" fontId="153" fillId="0" borderId="0" xfId="0" applyFont="1">
      <alignment vertical="center"/>
    </xf>
    <xf numFmtId="41" fontId="154" fillId="0" borderId="0" xfId="0" applyNumberFormat="1" applyFont="1">
      <alignment vertical="center"/>
    </xf>
    <xf numFmtId="42" fontId="155" fillId="0" borderId="0" xfId="0" applyNumberFormat="1" applyFont="1" applyAlignment="1">
      <alignment horizontal="center" vertical="center"/>
    </xf>
    <xf numFmtId="0" fontId="0" fillId="0" borderId="16" xfId="0" applyBorder="1">
      <alignment vertical="center"/>
    </xf>
    <xf numFmtId="0" fontId="0" fillId="0" borderId="17" xfId="0" applyBorder="1">
      <alignment vertical="center"/>
    </xf>
    <xf numFmtId="0" fontId="7" fillId="0" borderId="0" xfId="0" applyFont="1" applyAlignment="1">
      <alignment horizontal="left" vertical="top"/>
    </xf>
    <xf numFmtId="0" fontId="7" fillId="0" borderId="0" xfId="0" applyFont="1" applyAlignment="1">
      <alignment vertical="top"/>
    </xf>
    <xf numFmtId="0" fontId="2" fillId="0" borderId="0" xfId="0" applyFont="1" applyAlignment="1">
      <alignment vertical="top"/>
    </xf>
    <xf numFmtId="0" fontId="2" fillId="0" borderId="0" xfId="0" applyFont="1" applyAlignment="1">
      <alignment horizontal="center" vertical="top"/>
    </xf>
    <xf numFmtId="0" fontId="140" fillId="0" borderId="0" xfId="0" applyFont="1">
      <alignment vertical="center"/>
    </xf>
    <xf numFmtId="0" fontId="156" fillId="0" borderId="0" xfId="0" applyFont="1">
      <alignment vertical="center"/>
    </xf>
    <xf numFmtId="0" fontId="156" fillId="0" borderId="0" xfId="0" quotePrefix="1" applyFont="1">
      <alignment vertical="center"/>
    </xf>
    <xf numFmtId="178" fontId="19" fillId="0" borderId="88" xfId="0" applyNumberFormat="1" applyFont="1" applyBorder="1" applyAlignment="1">
      <alignment horizontal="right" vertical="center" wrapText="1"/>
    </xf>
    <xf numFmtId="178" fontId="149" fillId="0" borderId="88" xfId="0" applyNumberFormat="1" applyFont="1" applyBorder="1" applyAlignment="1">
      <alignment horizontal="right" vertical="center" wrapText="1"/>
    </xf>
    <xf numFmtId="178" fontId="19" fillId="6" borderId="1" xfId="0" applyNumberFormat="1" applyFont="1" applyFill="1" applyBorder="1" applyAlignment="1">
      <alignment horizontal="right" vertical="center" wrapText="1"/>
    </xf>
    <xf numFmtId="178" fontId="149" fillId="6" borderId="1" xfId="0" applyNumberFormat="1" applyFont="1" applyFill="1" applyBorder="1" applyAlignment="1">
      <alignment horizontal="right" vertical="center" wrapText="1"/>
    </xf>
    <xf numFmtId="178" fontId="19" fillId="0" borderId="1" xfId="0" applyNumberFormat="1" applyFont="1" applyBorder="1" applyAlignment="1">
      <alignment horizontal="right" vertical="center" wrapText="1"/>
    </xf>
    <xf numFmtId="178" fontId="149" fillId="0" borderId="1" xfId="0" applyNumberFormat="1" applyFont="1" applyBorder="1" applyAlignment="1">
      <alignment horizontal="right" vertical="center" wrapText="1"/>
    </xf>
    <xf numFmtId="178" fontId="19" fillId="0" borderId="102" xfId="0" applyNumberFormat="1" applyFont="1" applyBorder="1" applyAlignment="1">
      <alignment horizontal="right" vertical="center" wrapText="1"/>
    </xf>
    <xf numFmtId="178" fontId="149" fillId="0" borderId="102" xfId="0" applyNumberFormat="1" applyFont="1" applyBorder="1" applyAlignment="1">
      <alignment horizontal="right" vertical="center" wrapText="1"/>
    </xf>
    <xf numFmtId="0" fontId="33" fillId="8" borderId="18" xfId="0" applyFont="1" applyFill="1" applyBorder="1" applyAlignment="1" applyProtection="1">
      <alignment horizontal="left" vertical="center" wrapText="1"/>
      <protection locked="0"/>
    </xf>
    <xf numFmtId="0" fontId="33" fillId="8" borderId="2" xfId="0" applyFont="1" applyFill="1" applyBorder="1" applyAlignment="1" applyProtection="1">
      <alignment horizontal="left" vertical="center" wrapText="1"/>
      <protection locked="0"/>
    </xf>
    <xf numFmtId="0" fontId="33" fillId="8" borderId="19" xfId="0" applyFont="1" applyFill="1" applyBorder="1" applyAlignment="1" applyProtection="1">
      <alignment horizontal="left" vertical="center" wrapText="1"/>
      <protection locked="0"/>
    </xf>
    <xf numFmtId="0" fontId="17" fillId="6" borderId="7" xfId="0" applyFont="1" applyFill="1" applyBorder="1" applyAlignment="1">
      <alignment horizontal="center" vertical="center" wrapText="1"/>
    </xf>
    <xf numFmtId="3" fontId="19" fillId="6" borderId="8" xfId="0" applyNumberFormat="1" applyFont="1" applyFill="1" applyBorder="1" applyAlignment="1">
      <alignment horizontal="right" vertical="center" wrapText="1"/>
    </xf>
    <xf numFmtId="41" fontId="21" fillId="6" borderId="8" xfId="0" applyNumberFormat="1" applyFont="1" applyFill="1" applyBorder="1" applyAlignment="1">
      <alignment horizontal="justify" vertical="center" wrapText="1"/>
    </xf>
    <xf numFmtId="3" fontId="19" fillId="6" borderId="79" xfId="0" applyNumberFormat="1" applyFont="1" applyFill="1" applyBorder="1" applyAlignment="1">
      <alignment horizontal="right" vertical="center" wrapText="1"/>
    </xf>
    <xf numFmtId="41" fontId="21" fillId="6" borderId="79" xfId="0" applyNumberFormat="1" applyFont="1" applyFill="1" applyBorder="1" applyAlignment="1">
      <alignment horizontal="justify" vertical="center" wrapText="1"/>
    </xf>
    <xf numFmtId="0" fontId="17" fillId="6" borderId="115" xfId="0" applyFont="1" applyFill="1" applyBorder="1" applyAlignment="1">
      <alignment horizontal="center" vertical="center" wrapText="1"/>
    </xf>
    <xf numFmtId="0" fontId="17" fillId="0" borderId="116" xfId="0" applyFont="1" applyBorder="1" applyAlignment="1">
      <alignment horizontal="center" vertical="center" wrapText="1"/>
    </xf>
    <xf numFmtId="0" fontId="2" fillId="0" borderId="0" xfId="0" applyFont="1" applyAlignment="1">
      <alignment horizontal="left" shrinkToFit="1"/>
    </xf>
    <xf numFmtId="178" fontId="19" fillId="0" borderId="93" xfId="0" applyNumberFormat="1" applyFont="1" applyBorder="1" applyAlignment="1">
      <alignment horizontal="right" vertical="center" wrapText="1"/>
    </xf>
    <xf numFmtId="178" fontId="149" fillId="0" borderId="93" xfId="0" applyNumberFormat="1" applyFont="1" applyBorder="1" applyAlignment="1">
      <alignment horizontal="right" vertical="center" wrapText="1"/>
    </xf>
    <xf numFmtId="178" fontId="19" fillId="6" borderId="50" xfId="0" applyNumberFormat="1" applyFont="1" applyFill="1" applyBorder="1" applyAlignment="1">
      <alignment horizontal="right" vertical="center" wrapText="1"/>
    </xf>
    <xf numFmtId="178" fontId="149" fillId="6" borderId="50" xfId="0" applyNumberFormat="1" applyFont="1" applyFill="1" applyBorder="1" applyAlignment="1">
      <alignment horizontal="right" vertical="center" wrapText="1"/>
    </xf>
    <xf numFmtId="178" fontId="19" fillId="0" borderId="13" xfId="0" applyNumberFormat="1" applyFont="1" applyBorder="1" applyAlignment="1">
      <alignment horizontal="right" vertical="center" wrapText="1"/>
    </xf>
    <xf numFmtId="178" fontId="149" fillId="0" borderId="13" xfId="0" applyNumberFormat="1" applyFont="1" applyBorder="1" applyAlignment="1">
      <alignment horizontal="right" vertical="center" wrapText="1"/>
    </xf>
    <xf numFmtId="178" fontId="19" fillId="6" borderId="31" xfId="0" applyNumberFormat="1" applyFont="1" applyFill="1" applyBorder="1" applyAlignment="1">
      <alignment horizontal="right" vertical="center" wrapText="1"/>
    </xf>
    <xf numFmtId="178" fontId="149" fillId="6" borderId="31" xfId="0" applyNumberFormat="1" applyFont="1" applyFill="1" applyBorder="1" applyAlignment="1">
      <alignment horizontal="right" vertical="center" wrapText="1"/>
    </xf>
    <xf numFmtId="178" fontId="19" fillId="0" borderId="31" xfId="0" applyNumberFormat="1" applyFont="1" applyBorder="1" applyAlignment="1">
      <alignment horizontal="right" vertical="center" wrapText="1"/>
    </xf>
    <xf numFmtId="178" fontId="149" fillId="0" borderId="31" xfId="0" applyNumberFormat="1" applyFont="1" applyBorder="1" applyAlignment="1">
      <alignment horizontal="right" vertical="center" wrapText="1"/>
    </xf>
    <xf numFmtId="178" fontId="19" fillId="6" borderId="104" xfId="0" applyNumberFormat="1" applyFont="1" applyFill="1" applyBorder="1" applyAlignment="1">
      <alignment horizontal="right" vertical="center" wrapText="1"/>
    </xf>
    <xf numFmtId="178" fontId="149" fillId="6" borderId="104" xfId="0" applyNumberFormat="1" applyFont="1" applyFill="1" applyBorder="1" applyAlignment="1">
      <alignment horizontal="right" vertical="center" wrapText="1"/>
    </xf>
    <xf numFmtId="178" fontId="19" fillId="6" borderId="102" xfId="0" applyNumberFormat="1" applyFont="1" applyFill="1" applyBorder="1" applyAlignment="1">
      <alignment horizontal="right" vertical="center" wrapText="1"/>
    </xf>
    <xf numFmtId="178" fontId="149" fillId="6" borderId="102" xfId="0" applyNumberFormat="1" applyFont="1" applyFill="1" applyBorder="1" applyAlignment="1">
      <alignment horizontal="right" vertical="center" wrapText="1"/>
    </xf>
    <xf numFmtId="178" fontId="19" fillId="0" borderId="108" xfId="0" applyNumberFormat="1" applyFont="1" applyBorder="1" applyAlignment="1">
      <alignment horizontal="right" vertical="center" wrapText="1"/>
    </xf>
    <xf numFmtId="178" fontId="149" fillId="0" borderId="108" xfId="0" applyNumberFormat="1" applyFont="1" applyBorder="1" applyAlignment="1">
      <alignment horizontal="right" vertical="center" wrapText="1"/>
    </xf>
    <xf numFmtId="178" fontId="19" fillId="6" borderId="88" xfId="0" applyNumberFormat="1" applyFont="1" applyFill="1" applyBorder="1" applyAlignment="1">
      <alignment horizontal="right" vertical="center" wrapText="1"/>
    </xf>
    <xf numFmtId="178" fontId="149" fillId="6" borderId="88" xfId="0" applyNumberFormat="1" applyFont="1" applyFill="1" applyBorder="1" applyAlignment="1">
      <alignment horizontal="right" vertical="center" wrapText="1"/>
    </xf>
    <xf numFmtId="178" fontId="19" fillId="6" borderId="108" xfId="0" applyNumberFormat="1" applyFont="1" applyFill="1" applyBorder="1" applyAlignment="1">
      <alignment horizontal="right" vertical="center" wrapText="1"/>
    </xf>
    <xf numFmtId="178" fontId="149" fillId="6" borderId="108" xfId="0" applyNumberFormat="1" applyFont="1" applyFill="1" applyBorder="1" applyAlignment="1">
      <alignment horizontal="right" vertical="center" wrapText="1"/>
    </xf>
    <xf numFmtId="0" fontId="18" fillId="0" borderId="90" xfId="0" quotePrefix="1" applyFont="1" applyBorder="1" applyAlignment="1">
      <alignment vertical="center" shrinkToFit="1"/>
    </xf>
    <xf numFmtId="178" fontId="19" fillId="0" borderId="90" xfId="0" applyNumberFormat="1" applyFont="1" applyBorder="1" applyAlignment="1">
      <alignment horizontal="right" vertical="center" wrapText="1"/>
    </xf>
    <xf numFmtId="178" fontId="149" fillId="0" borderId="90" xfId="0" applyNumberFormat="1" applyFont="1" applyBorder="1" applyAlignment="1">
      <alignment horizontal="right" vertical="center" wrapText="1"/>
    </xf>
    <xf numFmtId="41" fontId="20" fillId="28" borderId="90" xfId="0" applyNumberFormat="1" applyFont="1" applyFill="1" applyBorder="1" applyAlignment="1" applyProtection="1">
      <alignment horizontal="right" vertical="center" wrapText="1"/>
      <protection locked="0"/>
    </xf>
    <xf numFmtId="41" fontId="21" fillId="0" borderId="110" xfId="0" applyNumberFormat="1" applyFont="1" applyBorder="1" applyAlignment="1">
      <alignment horizontal="right" vertical="center" wrapText="1"/>
    </xf>
    <xf numFmtId="0" fontId="29" fillId="0" borderId="0" xfId="0" applyFont="1" applyAlignment="1"/>
    <xf numFmtId="0" fontId="17" fillId="10" borderId="117" xfId="0" applyFont="1" applyFill="1" applyBorder="1" applyAlignment="1">
      <alignment horizontal="center" vertical="center" wrapText="1"/>
    </xf>
    <xf numFmtId="3" fontId="19" fillId="10" borderId="119" xfId="0" applyNumberFormat="1" applyFont="1" applyFill="1" applyBorder="1" applyAlignment="1">
      <alignment horizontal="right" vertical="center" wrapText="1"/>
    </xf>
    <xf numFmtId="41" fontId="20" fillId="11" borderId="119" xfId="0" applyNumberFormat="1" applyFont="1" applyFill="1" applyBorder="1" applyAlignment="1" applyProtection="1">
      <alignment horizontal="right" vertical="center" wrapText="1"/>
      <protection locked="0"/>
    </xf>
    <xf numFmtId="41" fontId="21" fillId="10" borderId="119" xfId="0" applyNumberFormat="1" applyFont="1" applyFill="1" applyBorder="1" applyAlignment="1">
      <alignment horizontal="justify" vertical="center" wrapText="1"/>
    </xf>
    <xf numFmtId="3" fontId="19" fillId="0" borderId="116" xfId="0" applyNumberFormat="1" applyFont="1" applyBorder="1" applyAlignment="1">
      <alignment horizontal="right" vertical="center" wrapText="1"/>
    </xf>
    <xf numFmtId="41" fontId="20" fillId="8" borderId="121" xfId="0" applyNumberFormat="1" applyFont="1" applyFill="1" applyBorder="1" applyAlignment="1" applyProtection="1">
      <alignment horizontal="right" vertical="center" wrapText="1"/>
      <protection locked="0"/>
    </xf>
    <xf numFmtId="41" fontId="21" fillId="0" borderId="121" xfId="0" applyNumberFormat="1" applyFont="1" applyBorder="1" applyAlignment="1">
      <alignment horizontal="justify" vertical="center" wrapText="1"/>
    </xf>
    <xf numFmtId="0" fontId="17" fillId="0" borderId="71" xfId="0" applyFont="1" applyBorder="1" applyAlignment="1">
      <alignment horizontal="center" vertical="center" wrapText="1"/>
    </xf>
    <xf numFmtId="0" fontId="17" fillId="6" borderId="126" xfId="0" applyFont="1" applyFill="1" applyBorder="1" applyAlignment="1">
      <alignment horizontal="center" vertical="center" wrapText="1"/>
    </xf>
    <xf numFmtId="3" fontId="19" fillId="6" borderId="6" xfId="0" applyNumberFormat="1" applyFont="1" applyFill="1" applyBorder="1" applyAlignment="1">
      <alignment horizontal="right" vertical="center" wrapText="1"/>
    </xf>
    <xf numFmtId="41" fontId="20" fillId="11" borderId="6" xfId="0" applyNumberFormat="1" applyFont="1" applyFill="1" applyBorder="1" applyAlignment="1" applyProtection="1">
      <alignment horizontal="right" vertical="center" wrapText="1"/>
      <protection locked="0"/>
    </xf>
    <xf numFmtId="41" fontId="21" fillId="6" borderId="6" xfId="0" applyNumberFormat="1" applyFont="1" applyFill="1" applyBorder="1" applyAlignment="1">
      <alignment horizontal="justify" vertical="center" wrapText="1"/>
    </xf>
    <xf numFmtId="3" fontId="19" fillId="0" borderId="85" xfId="0" applyNumberFormat="1" applyFont="1" applyBorder="1" applyAlignment="1">
      <alignment horizontal="right" vertical="center" wrapText="1"/>
    </xf>
    <xf numFmtId="41" fontId="20" fillId="8" borderId="85" xfId="0" applyNumberFormat="1" applyFont="1" applyFill="1" applyBorder="1" applyAlignment="1" applyProtection="1">
      <alignment horizontal="right" vertical="center" wrapText="1"/>
      <protection locked="0"/>
    </xf>
    <xf numFmtId="41" fontId="21" fillId="0" borderId="85" xfId="0" applyNumberFormat="1" applyFont="1" applyBorder="1" applyAlignment="1">
      <alignment horizontal="justify" vertical="center" wrapText="1"/>
    </xf>
    <xf numFmtId="0" fontId="17" fillId="6" borderId="127" xfId="0" applyFont="1" applyFill="1" applyBorder="1" applyAlignment="1">
      <alignment horizontal="center" vertical="center" wrapText="1"/>
    </xf>
    <xf numFmtId="3" fontId="19" fillId="6" borderId="129" xfId="0" applyNumberFormat="1" applyFont="1" applyFill="1" applyBorder="1" applyAlignment="1">
      <alignment horizontal="right" vertical="center" wrapText="1"/>
    </xf>
    <xf numFmtId="41" fontId="20" fillId="11" borderId="129" xfId="0" applyNumberFormat="1" applyFont="1" applyFill="1" applyBorder="1" applyAlignment="1" applyProtection="1">
      <alignment horizontal="right" vertical="center" wrapText="1"/>
      <protection locked="0"/>
    </xf>
    <xf numFmtId="41" fontId="21" fillId="6" borderId="129" xfId="0" applyNumberFormat="1" applyFont="1" applyFill="1" applyBorder="1" applyAlignment="1">
      <alignment horizontal="justify" vertical="center" wrapText="1"/>
    </xf>
    <xf numFmtId="0" fontId="158" fillId="0" borderId="0" xfId="0" applyFont="1">
      <alignment vertical="center"/>
    </xf>
    <xf numFmtId="0" fontId="115" fillId="0" borderId="0" xfId="0" applyFont="1">
      <alignment vertical="center"/>
    </xf>
    <xf numFmtId="0" fontId="2" fillId="0" borderId="0" xfId="0" applyFont="1" applyAlignment="1">
      <alignment horizontal="right" vertical="center"/>
    </xf>
    <xf numFmtId="0" fontId="0" fillId="0" borderId="0" xfId="0" applyAlignment="1">
      <alignment horizontal="center" vertical="center"/>
    </xf>
    <xf numFmtId="0" fontId="115" fillId="0" borderId="0" xfId="0" applyFont="1" applyAlignment="1">
      <alignment horizontal="center" vertical="center"/>
    </xf>
    <xf numFmtId="0" fontId="28" fillId="0" borderId="133" xfId="0" applyFont="1" applyBorder="1" applyAlignment="1">
      <alignment horizontal="center" vertical="center"/>
    </xf>
    <xf numFmtId="0" fontId="115" fillId="0" borderId="134" xfId="0" applyFont="1" applyBorder="1">
      <alignment vertical="center"/>
    </xf>
    <xf numFmtId="0" fontId="115" fillId="0" borderId="135" xfId="0" applyFont="1" applyBorder="1">
      <alignment vertical="center"/>
    </xf>
    <xf numFmtId="0" fontId="28" fillId="0" borderId="138" xfId="0" applyFont="1" applyBorder="1" applyAlignment="1">
      <alignment horizontal="center" vertical="center" wrapText="1"/>
    </xf>
    <xf numFmtId="176" fontId="159" fillId="28" borderId="141" xfId="0" applyNumberFormat="1" applyFont="1" applyFill="1" applyBorder="1" applyAlignment="1" applyProtection="1">
      <alignment horizontal="center" vertical="center"/>
      <protection locked="0"/>
    </xf>
    <xf numFmtId="0" fontId="28" fillId="0" borderId="137" xfId="0" applyFont="1" applyBorder="1" applyAlignment="1">
      <alignment horizontal="center" vertical="center" wrapText="1"/>
    </xf>
    <xf numFmtId="0" fontId="115" fillId="0" borderId="137" xfId="0" applyFont="1" applyBorder="1">
      <alignment vertical="center"/>
    </xf>
    <xf numFmtId="176" fontId="160" fillId="28" borderId="138" xfId="0" applyNumberFormat="1" applyFont="1" applyFill="1" applyBorder="1" applyAlignment="1" applyProtection="1">
      <alignment horizontal="center" vertical="center"/>
      <protection locked="0"/>
    </xf>
    <xf numFmtId="0" fontId="28" fillId="0" borderId="133" xfId="0" applyFont="1" applyBorder="1" applyAlignment="1">
      <alignment horizontal="center" vertical="center" wrapText="1"/>
    </xf>
    <xf numFmtId="0" fontId="115" fillId="0" borderId="133" xfId="0" applyFont="1" applyBorder="1">
      <alignment vertical="center"/>
    </xf>
    <xf numFmtId="0" fontId="2" fillId="0" borderId="0" xfId="0" applyFont="1" applyAlignment="1">
      <alignment horizontal="left" vertical="top" shrinkToFit="1"/>
    </xf>
    <xf numFmtId="0" fontId="2" fillId="0" borderId="0" xfId="0" applyFont="1" applyAlignment="1">
      <alignment vertical="center" shrinkToFit="1"/>
    </xf>
    <xf numFmtId="0" fontId="28" fillId="0" borderId="136" xfId="0" applyFont="1" applyBorder="1" applyAlignment="1">
      <alignment horizontal="center" vertical="center" wrapText="1"/>
    </xf>
    <xf numFmtId="0" fontId="148" fillId="0" borderId="112" xfId="0" applyFont="1" applyBorder="1" applyAlignment="1">
      <alignment horizontal="center" vertical="center" textRotation="90" shrinkToFit="1"/>
    </xf>
    <xf numFmtId="0" fontId="151" fillId="14" borderId="107" xfId="0" applyFont="1" applyFill="1" applyBorder="1" applyAlignment="1">
      <alignment horizontal="center" vertical="center" textRotation="90" shrinkToFit="1"/>
    </xf>
    <xf numFmtId="0" fontId="151" fillId="0" borderId="0" xfId="0" applyFont="1" applyAlignment="1">
      <alignment horizontal="center" vertical="center" textRotation="90" shrinkToFit="1"/>
    </xf>
    <xf numFmtId="0" fontId="18" fillId="0" borderId="0" xfId="0" applyFont="1" applyAlignment="1">
      <alignment horizontal="left" vertical="center" shrinkToFit="1"/>
    </xf>
    <xf numFmtId="41" fontId="21" fillId="6" borderId="148" xfId="0" applyNumberFormat="1" applyFont="1" applyFill="1" applyBorder="1" applyAlignment="1">
      <alignment horizontal="right" vertical="center" wrapText="1"/>
    </xf>
    <xf numFmtId="41" fontId="20" fillId="0" borderId="0" xfId="0" applyNumberFormat="1" applyFont="1" applyAlignment="1">
      <alignment horizontal="right" vertical="center" wrapText="1"/>
    </xf>
    <xf numFmtId="41" fontId="21" fillId="0" borderId="0" xfId="0" applyNumberFormat="1" applyFont="1" applyAlignment="1">
      <alignment horizontal="right" vertical="center" wrapText="1"/>
    </xf>
    <xf numFmtId="0" fontId="115" fillId="7" borderId="131" xfId="0" applyFont="1" applyFill="1" applyBorder="1" applyAlignment="1">
      <alignment horizontal="center" vertical="center"/>
    </xf>
    <xf numFmtId="0" fontId="115" fillId="7" borderId="150" xfId="0" applyFont="1" applyFill="1" applyBorder="1" applyAlignment="1">
      <alignment horizontal="center" vertical="center"/>
    </xf>
    <xf numFmtId="0" fontId="115" fillId="0" borderId="131" xfId="0" applyFont="1" applyBorder="1" applyAlignment="1">
      <alignment horizontal="center" vertical="center"/>
    </xf>
    <xf numFmtId="0" fontId="115" fillId="0" borderId="151" xfId="0" applyFont="1" applyBorder="1" applyAlignment="1">
      <alignment horizontal="center" vertical="center"/>
    </xf>
    <xf numFmtId="0" fontId="115" fillId="0" borderId="132" xfId="0" applyFont="1" applyBorder="1" applyAlignment="1">
      <alignment horizontal="center" vertical="center"/>
    </xf>
    <xf numFmtId="0" fontId="115" fillId="7" borderId="143" xfId="0" applyFont="1" applyFill="1" applyBorder="1" applyAlignment="1">
      <alignment horizontal="center" vertical="center"/>
    </xf>
    <xf numFmtId="0" fontId="32" fillId="7" borderId="137" xfId="0" applyFont="1" applyFill="1" applyBorder="1" applyAlignment="1">
      <alignment horizontal="center" vertical="center" wrapText="1"/>
    </xf>
    <xf numFmtId="0" fontId="115" fillId="7" borderId="134" xfId="0" applyFont="1" applyFill="1" applyBorder="1">
      <alignment vertical="center"/>
    </xf>
    <xf numFmtId="0" fontId="115" fillId="7" borderId="152" xfId="0" applyFont="1" applyFill="1" applyBorder="1">
      <alignment vertical="center"/>
    </xf>
    <xf numFmtId="0" fontId="115" fillId="0" borderId="153" xfId="0" applyFont="1" applyBorder="1">
      <alignment vertical="center"/>
    </xf>
    <xf numFmtId="0" fontId="115" fillId="7" borderId="141" xfId="0" applyFont="1" applyFill="1" applyBorder="1">
      <alignment vertical="center"/>
    </xf>
    <xf numFmtId="176" fontId="159" fillId="29" borderId="139" xfId="0" applyNumberFormat="1" applyFont="1" applyFill="1" applyBorder="1" applyAlignment="1" applyProtection="1">
      <alignment horizontal="center" vertical="center"/>
      <protection locked="0"/>
    </xf>
    <xf numFmtId="176" fontId="159" fillId="29" borderId="154" xfId="0" applyNumberFormat="1" applyFont="1" applyFill="1" applyBorder="1" applyAlignment="1" applyProtection="1">
      <alignment horizontal="center" vertical="center"/>
      <protection locked="0"/>
    </xf>
    <xf numFmtId="176" fontId="159" fillId="28" borderId="155" xfId="0" applyNumberFormat="1" applyFont="1" applyFill="1" applyBorder="1" applyAlignment="1" applyProtection="1">
      <alignment horizontal="center" vertical="center"/>
      <protection locked="0"/>
    </xf>
    <xf numFmtId="176" fontId="159" fillId="28" borderId="156" xfId="0" applyNumberFormat="1" applyFont="1" applyFill="1" applyBorder="1" applyAlignment="1" applyProtection="1">
      <alignment horizontal="center" vertical="center"/>
      <protection locked="0"/>
    </xf>
    <xf numFmtId="176" fontId="159" fillId="28" borderId="157" xfId="0" applyNumberFormat="1" applyFont="1" applyFill="1" applyBorder="1" applyAlignment="1" applyProtection="1">
      <alignment horizontal="center" vertical="center"/>
      <protection locked="0"/>
    </xf>
    <xf numFmtId="176" fontId="159" fillId="29" borderId="158" xfId="0" applyNumberFormat="1" applyFont="1" applyFill="1" applyBorder="1" applyAlignment="1" applyProtection="1">
      <alignment horizontal="center" vertical="center"/>
      <protection locked="0"/>
    </xf>
    <xf numFmtId="0" fontId="115" fillId="0" borderId="142" xfId="0" applyFont="1" applyBorder="1" applyAlignment="1">
      <alignment horizontal="center" vertical="center"/>
    </xf>
    <xf numFmtId="0" fontId="115" fillId="7" borderId="159" xfId="0" applyFont="1" applyFill="1" applyBorder="1" applyAlignment="1">
      <alignment horizontal="center" vertical="center"/>
    </xf>
    <xf numFmtId="0" fontId="115" fillId="7" borderId="160" xfId="0" applyFont="1" applyFill="1" applyBorder="1" applyAlignment="1">
      <alignment horizontal="center" vertical="center"/>
    </xf>
    <xf numFmtId="0" fontId="115" fillId="7" borderId="161" xfId="0" applyFont="1" applyFill="1" applyBorder="1" applyAlignment="1">
      <alignment horizontal="center" vertical="center"/>
    </xf>
    <xf numFmtId="0" fontId="115" fillId="7" borderId="132" xfId="0" applyFont="1" applyFill="1" applyBorder="1" applyAlignment="1">
      <alignment horizontal="center" vertical="center"/>
    </xf>
    <xf numFmtId="0" fontId="32" fillId="0" borderId="133" xfId="0" applyFont="1" applyBorder="1" applyAlignment="1">
      <alignment horizontal="center" vertical="center" wrapText="1"/>
    </xf>
    <xf numFmtId="0" fontId="115" fillId="7" borderId="144" xfId="0" applyFont="1" applyFill="1" applyBorder="1">
      <alignment vertical="center"/>
    </xf>
    <xf numFmtId="0" fontId="115" fillId="7" borderId="135" xfId="0" applyFont="1" applyFill="1" applyBorder="1">
      <alignment vertical="center"/>
    </xf>
    <xf numFmtId="176" fontId="160" fillId="29" borderId="139" xfId="0" applyNumberFormat="1" applyFont="1" applyFill="1" applyBorder="1" applyAlignment="1" applyProtection="1">
      <alignment horizontal="center" vertical="center"/>
      <protection locked="0"/>
    </xf>
    <xf numFmtId="176" fontId="160" fillId="29" borderId="162" xfId="0" applyNumberFormat="1" applyFont="1" applyFill="1" applyBorder="1" applyAlignment="1" applyProtection="1">
      <alignment horizontal="center" vertical="center"/>
      <protection locked="0"/>
    </xf>
    <xf numFmtId="176" fontId="160" fillId="29" borderId="141" xfId="0" applyNumberFormat="1" applyFont="1" applyFill="1" applyBorder="1" applyAlignment="1" applyProtection="1">
      <alignment horizontal="center" vertical="center"/>
      <protection locked="0"/>
    </xf>
    <xf numFmtId="0" fontId="115" fillId="7" borderId="130" xfId="0" applyFont="1" applyFill="1" applyBorder="1" applyAlignment="1">
      <alignment horizontal="center" vertical="center"/>
    </xf>
    <xf numFmtId="0" fontId="115" fillId="0" borderId="163" xfId="0" applyFont="1" applyBorder="1" applyAlignment="1">
      <alignment horizontal="center" vertical="center"/>
    </xf>
    <xf numFmtId="0" fontId="115" fillId="0" borderId="143" xfId="0" applyFont="1" applyBorder="1" applyAlignment="1">
      <alignment horizontal="center" vertical="center"/>
    </xf>
    <xf numFmtId="0" fontId="28" fillId="7" borderId="133" xfId="0" applyFont="1" applyFill="1" applyBorder="1" applyAlignment="1">
      <alignment horizontal="center" vertical="center" wrapText="1"/>
    </xf>
    <xf numFmtId="0" fontId="28" fillId="7" borderId="137" xfId="0" applyFont="1" applyFill="1" applyBorder="1" applyAlignment="1">
      <alignment horizontal="center" vertical="center" wrapText="1"/>
    </xf>
    <xf numFmtId="0" fontId="115" fillId="7" borderId="133" xfId="0" applyFont="1" applyFill="1" applyBorder="1">
      <alignment vertical="center"/>
    </xf>
    <xf numFmtId="0" fontId="115" fillId="0" borderId="136" xfId="0" applyFont="1" applyBorder="1">
      <alignment vertical="center"/>
    </xf>
    <xf numFmtId="176" fontId="160" fillId="29" borderId="138" xfId="0" applyNumberFormat="1" applyFont="1" applyFill="1" applyBorder="1" applyAlignment="1" applyProtection="1">
      <alignment horizontal="center" vertical="center"/>
      <protection locked="0"/>
    </xf>
    <xf numFmtId="176" fontId="160" fillId="28" borderId="164" xfId="0" applyNumberFormat="1" applyFont="1" applyFill="1" applyBorder="1" applyAlignment="1" applyProtection="1">
      <alignment horizontal="center" vertical="center"/>
      <protection locked="0"/>
    </xf>
    <xf numFmtId="176" fontId="160" fillId="29" borderId="140" xfId="0" applyNumberFormat="1" applyFont="1" applyFill="1" applyBorder="1" applyAlignment="1" applyProtection="1">
      <alignment horizontal="center" vertical="center"/>
      <protection locked="0"/>
    </xf>
    <xf numFmtId="176" fontId="160" fillId="28" borderId="141" xfId="0" applyNumberFormat="1" applyFont="1" applyFill="1" applyBorder="1" applyAlignment="1" applyProtection="1">
      <alignment horizontal="center" vertical="center"/>
      <protection locked="0"/>
    </xf>
    <xf numFmtId="0" fontId="115" fillId="0" borderId="130" xfId="0" applyFont="1" applyBorder="1" applyAlignment="1">
      <alignment horizontal="center" vertical="center"/>
    </xf>
    <xf numFmtId="0" fontId="115" fillId="7" borderId="142" xfId="0" applyFont="1" applyFill="1" applyBorder="1" applyAlignment="1">
      <alignment horizontal="center" vertical="center"/>
    </xf>
    <xf numFmtId="0" fontId="0" fillId="0" borderId="165" xfId="0" applyBorder="1" applyAlignment="1">
      <alignment horizontal="center" vertical="center"/>
    </xf>
    <xf numFmtId="0" fontId="28" fillId="0" borderId="166" xfId="0" applyFont="1" applyBorder="1" applyAlignment="1">
      <alignment horizontal="center" vertical="center" wrapText="1"/>
    </xf>
    <xf numFmtId="0" fontId="28" fillId="0" borderId="167" xfId="0" applyFont="1" applyBorder="1" applyAlignment="1">
      <alignment horizontal="left"/>
    </xf>
    <xf numFmtId="176" fontId="159" fillId="22" borderId="145" xfId="0" applyNumberFormat="1" applyFont="1" applyFill="1" applyBorder="1">
      <alignment vertical="center"/>
    </xf>
    <xf numFmtId="0" fontId="0" fillId="0" borderId="130" xfId="0" applyBorder="1" applyAlignment="1">
      <alignment horizontal="center" vertical="center"/>
    </xf>
    <xf numFmtId="0" fontId="157" fillId="0" borderId="130" xfId="0" applyFont="1" applyBorder="1" applyAlignment="1">
      <alignment horizontal="center" vertical="center"/>
    </xf>
    <xf numFmtId="0" fontId="157" fillId="7" borderId="142" xfId="0" applyFont="1" applyFill="1" applyBorder="1" applyAlignment="1">
      <alignment horizontal="center" vertical="center"/>
    </xf>
    <xf numFmtId="0" fontId="28" fillId="7" borderId="133" xfId="0" applyFont="1" applyFill="1" applyBorder="1" applyAlignment="1">
      <alignment horizontal="center" vertical="center"/>
    </xf>
    <xf numFmtId="0" fontId="28" fillId="7" borderId="138" xfId="0" applyFont="1" applyFill="1" applyBorder="1" applyAlignment="1">
      <alignment horizontal="center" vertical="center" wrapText="1"/>
    </xf>
    <xf numFmtId="0" fontId="157" fillId="7" borderId="130" xfId="0" applyFont="1" applyFill="1" applyBorder="1" applyAlignment="1">
      <alignment horizontal="center" vertical="center"/>
    </xf>
    <xf numFmtId="0" fontId="162" fillId="6" borderId="0" xfId="0" applyFont="1" applyFill="1">
      <alignment vertical="center"/>
    </xf>
    <xf numFmtId="0" fontId="163" fillId="6" borderId="0" xfId="0" applyFont="1" applyFill="1">
      <alignment vertical="center"/>
    </xf>
    <xf numFmtId="14" fontId="164" fillId="28" borderId="2" xfId="0" applyNumberFormat="1" applyFont="1" applyFill="1" applyBorder="1" applyAlignment="1" applyProtection="1">
      <alignment horizontal="left" vertical="center"/>
      <protection locked="0"/>
    </xf>
    <xf numFmtId="14" fontId="30" fillId="0" borderId="0" xfId="0" applyNumberFormat="1" applyFont="1" applyAlignment="1">
      <alignment horizontal="left" vertical="center"/>
    </xf>
    <xf numFmtId="0" fontId="28" fillId="0" borderId="0" xfId="0" applyFont="1" applyAlignment="1">
      <alignment horizontal="center" vertical="center" wrapText="1"/>
    </xf>
    <xf numFmtId="176" fontId="159" fillId="29" borderId="138" xfId="0" applyNumberFormat="1" applyFont="1" applyFill="1" applyBorder="1" applyAlignment="1" applyProtection="1">
      <alignment horizontal="center" vertical="center"/>
      <protection locked="0"/>
    </xf>
    <xf numFmtId="176" fontId="159" fillId="0" borderId="0" xfId="0" applyNumberFormat="1" applyFont="1" applyAlignment="1">
      <alignment horizontal="center" vertical="center"/>
    </xf>
    <xf numFmtId="0" fontId="115" fillId="7" borderId="168" xfId="0" applyFont="1" applyFill="1" applyBorder="1" applyAlignment="1">
      <alignment horizontal="center" vertical="center"/>
    </xf>
    <xf numFmtId="0" fontId="115" fillId="7" borderId="169" xfId="0" applyFont="1" applyFill="1" applyBorder="1">
      <alignment vertical="center"/>
    </xf>
    <xf numFmtId="0" fontId="28" fillId="7" borderId="170" xfId="0" applyFont="1" applyFill="1" applyBorder="1" applyAlignment="1">
      <alignment horizontal="center" vertical="center" wrapText="1"/>
    </xf>
    <xf numFmtId="176" fontId="160" fillId="0" borderId="0" xfId="0" applyNumberFormat="1" applyFont="1" applyAlignment="1">
      <alignment horizontal="center" vertical="center"/>
    </xf>
    <xf numFmtId="0" fontId="28" fillId="27" borderId="0" xfId="0" applyFont="1" applyFill="1" applyAlignment="1">
      <alignment horizontal="center" vertical="center" wrapText="1"/>
    </xf>
    <xf numFmtId="176" fontId="160" fillId="27" borderId="0" xfId="0" applyNumberFormat="1" applyFont="1" applyFill="1" applyAlignment="1">
      <alignment horizontal="center" vertical="center"/>
    </xf>
    <xf numFmtId="176" fontId="123" fillId="27" borderId="0" xfId="0" applyNumberFormat="1" applyFont="1" applyFill="1" applyAlignment="1">
      <alignment horizontal="right" vertical="center"/>
    </xf>
    <xf numFmtId="0" fontId="115" fillId="27" borderId="0" xfId="0" applyFont="1" applyFill="1">
      <alignment vertical="center"/>
    </xf>
    <xf numFmtId="0" fontId="115" fillId="6" borderId="0" xfId="0" applyFont="1" applyFill="1">
      <alignment vertical="center"/>
    </xf>
    <xf numFmtId="0" fontId="0" fillId="5" borderId="0" xfId="0" applyFill="1" applyAlignment="1">
      <alignment horizontal="center" vertical="center"/>
    </xf>
    <xf numFmtId="0" fontId="96" fillId="0" borderId="0" xfId="0" quotePrefix="1" applyFont="1" applyAlignment="1">
      <alignment horizontal="left" vertical="center" wrapText="1"/>
    </xf>
    <xf numFmtId="0" fontId="28" fillId="0" borderId="0" xfId="0" applyFont="1" applyAlignment="1">
      <alignment horizontal="left" vertical="center"/>
    </xf>
    <xf numFmtId="0" fontId="89" fillId="0" borderId="0" xfId="0" quotePrefix="1" applyFont="1" applyAlignment="1">
      <alignment horizontal="left" vertical="center" wrapText="1"/>
    </xf>
    <xf numFmtId="0" fontId="96" fillId="0" borderId="0" xfId="0" applyFont="1" applyAlignment="1">
      <alignment horizontal="left" vertical="center" wrapText="1"/>
    </xf>
    <xf numFmtId="0" fontId="96" fillId="0" borderId="0" xfId="0" applyFont="1" applyAlignment="1">
      <alignment horizontal="left" vertical="center"/>
    </xf>
    <xf numFmtId="0" fontId="5" fillId="5" borderId="0" xfId="0" applyFont="1" applyFill="1" applyAlignment="1">
      <alignment horizontal="center" vertical="center" wrapText="1"/>
    </xf>
    <xf numFmtId="0" fontId="6" fillId="2" borderId="0" xfId="0" applyFont="1" applyFill="1" applyAlignment="1">
      <alignment horizontal="center" vertical="center" wrapText="1"/>
    </xf>
    <xf numFmtId="0" fontId="0" fillId="2" borderId="0" xfId="0" applyFill="1" applyAlignment="1">
      <alignment horizontal="center" vertical="center"/>
    </xf>
    <xf numFmtId="0" fontId="96" fillId="0" borderId="1" xfId="0" applyFont="1" applyBorder="1" applyAlignment="1">
      <alignment horizontal="left" vertical="center"/>
    </xf>
    <xf numFmtId="0" fontId="96" fillId="3" borderId="1" xfId="0" applyFont="1" applyFill="1" applyBorder="1" applyAlignment="1">
      <alignment horizontal="left" vertical="center" wrapText="1"/>
    </xf>
    <xf numFmtId="0" fontId="96" fillId="0" borderId="1" xfId="0" applyFont="1" applyBorder="1" applyAlignment="1">
      <alignment horizontal="left" vertical="center" wrapText="1"/>
    </xf>
    <xf numFmtId="0" fontId="96" fillId="3" borderId="34" xfId="0" applyFont="1" applyFill="1" applyBorder="1" applyAlignment="1">
      <alignment horizontal="left" vertical="center" wrapText="1"/>
    </xf>
    <xf numFmtId="0" fontId="96" fillId="3" borderId="37" xfId="0" applyFont="1" applyFill="1" applyBorder="1" applyAlignment="1">
      <alignment horizontal="left" vertical="center" wrapText="1"/>
    </xf>
    <xf numFmtId="0" fontId="121" fillId="0" borderId="1" xfId="0" applyFont="1" applyBorder="1" applyAlignment="1">
      <alignment horizontal="left" vertical="center" wrapText="1"/>
    </xf>
    <xf numFmtId="0" fontId="122" fillId="2" borderId="0" xfId="0" applyFont="1" applyFill="1" applyAlignment="1">
      <alignment horizontal="left" vertical="center"/>
    </xf>
    <xf numFmtId="0" fontId="89" fillId="0" borderId="0" xfId="0" applyFont="1" applyAlignment="1">
      <alignment horizontal="left" vertical="center" wrapText="1"/>
    </xf>
    <xf numFmtId="0" fontId="126" fillId="0" borderId="0" xfId="0" applyFont="1" applyAlignment="1">
      <alignment horizontal="left" vertical="center" wrapText="1"/>
    </xf>
    <xf numFmtId="0" fontId="5" fillId="0" borderId="0" xfId="0" applyFont="1" applyAlignment="1">
      <alignment horizontal="center" vertical="center" wrapText="1"/>
    </xf>
    <xf numFmtId="0" fontId="123" fillId="0" borderId="0" xfId="0" applyFont="1" applyAlignment="1">
      <alignment horizontal="left" vertical="center"/>
    </xf>
    <xf numFmtId="0" fontId="103" fillId="0" borderId="0" xfId="0" applyFont="1" applyAlignment="1">
      <alignment horizontal="left" vertical="center"/>
    </xf>
    <xf numFmtId="0" fontId="18" fillId="0" borderId="78" xfId="0" applyFont="1" applyBorder="1" applyAlignment="1">
      <alignment horizontal="left" vertical="center" shrinkToFit="1"/>
    </xf>
    <xf numFmtId="0" fontId="18" fillId="0" borderId="79" xfId="0" applyFont="1" applyBorder="1" applyAlignment="1">
      <alignment horizontal="left" vertical="center" shrinkToFit="1"/>
    </xf>
    <xf numFmtId="0" fontId="18" fillId="10" borderId="5" xfId="0" applyFont="1" applyFill="1" applyBorder="1" applyAlignment="1">
      <alignment horizontal="left" vertical="center" shrinkToFit="1"/>
    </xf>
    <xf numFmtId="0" fontId="18" fillId="10" borderId="6" xfId="0" applyFont="1" applyFill="1" applyBorder="1" applyAlignment="1">
      <alignment horizontal="left" vertical="center" shrinkToFit="1"/>
    </xf>
    <xf numFmtId="0" fontId="2" fillId="0" borderId="0" xfId="0" applyFont="1" applyAlignment="1">
      <alignment horizontal="center" vertical="center"/>
    </xf>
    <xf numFmtId="0" fontId="12" fillId="8" borderId="2" xfId="0" applyFont="1" applyFill="1" applyBorder="1" applyAlignment="1" applyProtection="1">
      <alignment horizontal="left" vertical="center"/>
      <protection locked="0"/>
    </xf>
    <xf numFmtId="0" fontId="12" fillId="8" borderId="3" xfId="0" applyFont="1" applyFill="1" applyBorder="1" applyAlignment="1" applyProtection="1">
      <alignment horizontal="left" vertical="center"/>
      <protection locked="0"/>
    </xf>
    <xf numFmtId="0" fontId="15" fillId="9" borderId="5"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8" fillId="10" borderId="70" xfId="0" applyFont="1" applyFill="1" applyBorder="1" applyAlignment="1">
      <alignment horizontal="left" vertical="center" shrinkToFit="1"/>
    </xf>
    <xf numFmtId="0" fontId="18" fillId="10" borderId="8" xfId="0" applyFont="1" applyFill="1" applyBorder="1" applyAlignment="1">
      <alignment horizontal="left" vertical="center" shrinkToFit="1"/>
    </xf>
    <xf numFmtId="0" fontId="18" fillId="0" borderId="5" xfId="0" applyFont="1" applyBorder="1" applyAlignment="1">
      <alignment horizontal="left" vertical="center" shrinkToFit="1"/>
    </xf>
    <xf numFmtId="0" fontId="18" fillId="0" borderId="6" xfId="0" applyFont="1" applyBorder="1" applyAlignment="1">
      <alignment horizontal="left" vertical="center" shrinkToFit="1"/>
    </xf>
    <xf numFmtId="0" fontId="21" fillId="7" borderId="81" xfId="0" applyFont="1" applyFill="1" applyBorder="1" applyAlignment="1">
      <alignment horizontal="left" vertical="center" shrinkToFit="1"/>
    </xf>
    <xf numFmtId="0" fontId="21" fillId="7" borderId="82" xfId="0" applyFont="1" applyFill="1" applyBorder="1" applyAlignment="1">
      <alignment horizontal="left" vertical="center" shrinkToFit="1"/>
    </xf>
    <xf numFmtId="0" fontId="21" fillId="7" borderId="84" xfId="0" applyFont="1" applyFill="1" applyBorder="1" applyAlignment="1">
      <alignment horizontal="left" vertical="center" shrinkToFit="1"/>
    </xf>
    <xf numFmtId="0" fontId="21" fillId="7" borderId="85" xfId="0" applyFont="1" applyFill="1" applyBorder="1" applyAlignment="1">
      <alignment horizontal="left" vertical="center" shrinkToFit="1"/>
    </xf>
    <xf numFmtId="0" fontId="24" fillId="0" borderId="120" xfId="0" applyFont="1" applyBorder="1" applyAlignment="1">
      <alignment horizontal="left" vertical="center" shrinkToFit="1"/>
    </xf>
    <xf numFmtId="0" fontId="24" fillId="0" borderId="121" xfId="0" applyFont="1" applyBorder="1" applyAlignment="1">
      <alignment horizontal="left" vertical="center" shrinkToFit="1"/>
    </xf>
    <xf numFmtId="0" fontId="21" fillId="7" borderId="70" xfId="0" applyFont="1" applyFill="1" applyBorder="1" applyAlignment="1">
      <alignment horizontal="left" vertical="center" shrinkToFit="1"/>
    </xf>
    <xf numFmtId="0" fontId="21" fillId="7" borderId="8" xfId="0" applyFont="1" applyFill="1" applyBorder="1" applyAlignment="1">
      <alignment horizontal="left" vertical="center" shrinkToFit="1"/>
    </xf>
    <xf numFmtId="0" fontId="18" fillId="6" borderId="70" xfId="0" applyFont="1" applyFill="1" applyBorder="1" applyAlignment="1">
      <alignment horizontal="left" vertical="center" shrinkToFit="1"/>
    </xf>
    <xf numFmtId="0" fontId="18" fillId="6" borderId="8" xfId="0" applyFont="1" applyFill="1" applyBorder="1" applyAlignment="1">
      <alignment horizontal="left" vertical="center" shrinkToFit="1"/>
    </xf>
    <xf numFmtId="0" fontId="18" fillId="6" borderId="122" xfId="0" applyFont="1" applyFill="1" applyBorder="1" applyAlignment="1">
      <alignment horizontal="left" vertical="center" shrinkToFit="1"/>
    </xf>
    <xf numFmtId="0" fontId="18" fillId="6" borderId="123" xfId="0" applyFont="1" applyFill="1" applyBorder="1" applyAlignment="1">
      <alignment horizontal="left" vertical="center" shrinkToFit="1"/>
    </xf>
    <xf numFmtId="0" fontId="18" fillId="0" borderId="113" xfId="0" applyFont="1" applyBorder="1" applyAlignment="1">
      <alignment horizontal="left" vertical="center" shrinkToFit="1"/>
    </xf>
    <xf numFmtId="0" fontId="18" fillId="0" borderId="114" xfId="0" applyFont="1" applyBorder="1" applyAlignment="1">
      <alignment horizontal="left" vertical="center" shrinkToFit="1"/>
    </xf>
    <xf numFmtId="0" fontId="18" fillId="6" borderId="5" xfId="0" applyFont="1" applyFill="1" applyBorder="1" applyAlignment="1">
      <alignment horizontal="left" vertical="center" shrinkToFit="1"/>
    </xf>
    <xf numFmtId="0" fontId="18" fillId="6" borderId="6" xfId="0" applyFont="1" applyFill="1" applyBorder="1" applyAlignment="1">
      <alignment horizontal="left" vertical="center" shrinkToFit="1"/>
    </xf>
    <xf numFmtId="0" fontId="21" fillId="0" borderId="5" xfId="0" applyFont="1" applyBorder="1" applyAlignment="1">
      <alignment horizontal="left" vertical="center" shrinkToFit="1"/>
    </xf>
    <xf numFmtId="0" fontId="21" fillId="0" borderId="6" xfId="0" applyFont="1" applyBorder="1" applyAlignment="1">
      <alignment horizontal="left" vertical="center" shrinkToFit="1"/>
    </xf>
    <xf numFmtId="0" fontId="18" fillId="6" borderId="78" xfId="0" applyFont="1" applyFill="1" applyBorder="1" applyAlignment="1">
      <alignment horizontal="left" vertical="center" shrinkToFit="1"/>
    </xf>
    <xf numFmtId="0" fontId="18" fillId="6" borderId="79" xfId="0" applyFont="1" applyFill="1" applyBorder="1" applyAlignment="1">
      <alignment horizontal="left" vertical="center" shrinkToFit="1"/>
    </xf>
    <xf numFmtId="0" fontId="18" fillId="10" borderId="78" xfId="0" applyFont="1" applyFill="1" applyBorder="1" applyAlignment="1">
      <alignment horizontal="left" vertical="center" shrinkToFit="1"/>
    </xf>
    <xf numFmtId="0" fontId="18" fillId="10" borderId="79" xfId="0" applyFont="1" applyFill="1" applyBorder="1" applyAlignment="1">
      <alignment horizontal="left" vertical="center" shrinkToFit="1"/>
    </xf>
    <xf numFmtId="0" fontId="18" fillId="0" borderId="81" xfId="0" applyFont="1" applyBorder="1" applyAlignment="1">
      <alignment horizontal="left" vertical="center" shrinkToFit="1"/>
    </xf>
    <xf numFmtId="0" fontId="18" fillId="0" borderId="82" xfId="0" applyFont="1" applyBorder="1" applyAlignment="1">
      <alignment horizontal="left" vertical="center" shrinkToFit="1"/>
    </xf>
    <xf numFmtId="0" fontId="18" fillId="10" borderId="81" xfId="0" applyFont="1" applyFill="1" applyBorder="1" applyAlignment="1">
      <alignment horizontal="left" vertical="center" shrinkToFit="1"/>
    </xf>
    <xf numFmtId="0" fontId="18" fillId="10" borderId="82" xfId="0" applyFont="1" applyFill="1" applyBorder="1" applyAlignment="1">
      <alignment horizontal="left" vertical="center" shrinkToFit="1"/>
    </xf>
    <xf numFmtId="0" fontId="18" fillId="6" borderId="128" xfId="0" applyFont="1" applyFill="1" applyBorder="1" applyAlignment="1">
      <alignment horizontal="left" vertical="center" shrinkToFit="1"/>
    </xf>
    <xf numFmtId="0" fontId="18" fillId="6" borderId="129" xfId="0" applyFont="1" applyFill="1" applyBorder="1" applyAlignment="1">
      <alignment horizontal="left" vertical="center" shrinkToFit="1"/>
    </xf>
    <xf numFmtId="0" fontId="18" fillId="0" borderId="70" xfId="0" applyFont="1" applyBorder="1" applyAlignment="1">
      <alignment horizontal="left" vertical="center" shrinkToFit="1"/>
    </xf>
    <xf numFmtId="0" fontId="18" fillId="0" borderId="8" xfId="0" applyFont="1" applyBorder="1" applyAlignment="1">
      <alignment horizontal="left" vertical="center" shrinkToFit="1"/>
    </xf>
    <xf numFmtId="0" fontId="2" fillId="0" borderId="0" xfId="0" applyFont="1" applyAlignment="1">
      <alignment horizontal="right"/>
    </xf>
    <xf numFmtId="0" fontId="2" fillId="12" borderId="9" xfId="0" applyFont="1" applyFill="1" applyBorder="1" applyAlignment="1">
      <alignment horizontal="center"/>
    </xf>
    <xf numFmtId="0" fontId="2" fillId="12" borderId="12" xfId="0" applyFont="1" applyFill="1" applyBorder="1" applyAlignment="1">
      <alignment horizontal="center"/>
    </xf>
    <xf numFmtId="41" fontId="27" fillId="12" borderId="10" xfId="0" applyNumberFormat="1" applyFont="1" applyFill="1" applyBorder="1" applyAlignment="1">
      <alignment horizontal="center"/>
    </xf>
    <xf numFmtId="41" fontId="27" fillId="12" borderId="13" xfId="0" applyNumberFormat="1" applyFont="1" applyFill="1" applyBorder="1" applyAlignment="1">
      <alignment horizontal="center"/>
    </xf>
    <xf numFmtId="42" fontId="28" fillId="12" borderId="10" xfId="0" applyNumberFormat="1" applyFont="1" applyFill="1" applyBorder="1" applyAlignment="1">
      <alignment horizontal="center" shrinkToFit="1"/>
    </xf>
    <xf numFmtId="42" fontId="28" fillId="12" borderId="11" xfId="0" applyNumberFormat="1" applyFont="1" applyFill="1" applyBorder="1" applyAlignment="1">
      <alignment horizontal="center" shrinkToFit="1"/>
    </xf>
    <xf numFmtId="42" fontId="28" fillId="12" borderId="13" xfId="0" applyNumberFormat="1" applyFont="1" applyFill="1" applyBorder="1" applyAlignment="1">
      <alignment horizontal="center" shrinkToFit="1"/>
    </xf>
    <xf numFmtId="42" fontId="28" fillId="12" borderId="14" xfId="0" applyNumberFormat="1" applyFont="1" applyFill="1" applyBorder="1" applyAlignment="1">
      <alignment horizontal="center" shrinkToFit="1"/>
    </xf>
    <xf numFmtId="0" fontId="7" fillId="7" borderId="20" xfId="0" applyFont="1" applyFill="1" applyBorder="1" applyAlignment="1">
      <alignment horizontal="left" vertical="top"/>
    </xf>
    <xf numFmtId="0" fontId="7" fillId="7" borderId="22" xfId="0" applyFont="1" applyFill="1" applyBorder="1" applyAlignment="1">
      <alignment horizontal="left" vertical="top"/>
    </xf>
    <xf numFmtId="0" fontId="7" fillId="7" borderId="21" xfId="0" applyFont="1" applyFill="1" applyBorder="1" applyAlignment="1">
      <alignment horizontal="left" vertical="top"/>
    </xf>
    <xf numFmtId="0" fontId="2" fillId="0" borderId="0" xfId="0" applyFont="1" applyAlignment="1">
      <alignment horizontal="left" shrinkToFit="1"/>
    </xf>
    <xf numFmtId="0" fontId="2" fillId="0" borderId="0" xfId="0" applyFont="1" applyAlignment="1">
      <alignment horizontal="left" vertical="center" shrinkToFit="1"/>
    </xf>
    <xf numFmtId="0" fontId="18" fillId="0" borderId="84" xfId="0" applyFont="1" applyBorder="1" applyAlignment="1">
      <alignment horizontal="left" vertical="center" shrinkToFit="1"/>
    </xf>
    <xf numFmtId="0" fontId="18" fillId="0" borderId="85" xfId="0" applyFont="1" applyBorder="1" applyAlignment="1">
      <alignment horizontal="left" vertical="center" shrinkToFit="1"/>
    </xf>
    <xf numFmtId="0" fontId="18" fillId="6" borderId="124" xfId="0" applyFont="1" applyFill="1" applyBorder="1" applyAlignment="1">
      <alignment horizontal="left" vertical="center" shrinkToFit="1"/>
    </xf>
    <xf numFmtId="0" fontId="18" fillId="6" borderId="125" xfId="0" applyFont="1" applyFill="1" applyBorder="1" applyAlignment="1">
      <alignment horizontal="left" vertical="center" shrinkToFit="1"/>
    </xf>
    <xf numFmtId="0" fontId="18" fillId="0" borderId="118" xfId="0" applyFont="1" applyBorder="1" applyAlignment="1">
      <alignment horizontal="left" vertical="center" shrinkToFit="1"/>
    </xf>
    <xf numFmtId="0" fontId="18" fillId="0" borderId="119" xfId="0" applyFont="1" applyBorder="1" applyAlignment="1">
      <alignment horizontal="left" vertical="center" shrinkToFit="1"/>
    </xf>
    <xf numFmtId="0" fontId="18" fillId="6" borderId="118" xfId="0" applyFont="1" applyFill="1" applyBorder="1" applyAlignment="1">
      <alignment horizontal="left" vertical="center" shrinkToFit="1"/>
    </xf>
    <xf numFmtId="0" fontId="18" fillId="6" borderId="119" xfId="0" applyFont="1" applyFill="1" applyBorder="1" applyAlignment="1">
      <alignment horizontal="left" vertical="center" shrinkToFit="1"/>
    </xf>
    <xf numFmtId="0" fontId="148" fillId="14" borderId="146" xfId="0" applyFont="1" applyFill="1" applyBorder="1" applyAlignment="1">
      <alignment horizontal="center" vertical="center" textRotation="90" shrinkToFit="1"/>
    </xf>
    <xf numFmtId="0" fontId="148" fillId="14" borderId="147" xfId="0" applyFont="1" applyFill="1" applyBorder="1" applyAlignment="1">
      <alignment horizontal="center" vertical="center" textRotation="90" shrinkToFit="1"/>
    </xf>
    <xf numFmtId="0" fontId="148" fillId="14" borderId="112" xfId="0" applyFont="1" applyFill="1" applyBorder="1" applyAlignment="1">
      <alignment horizontal="center" vertical="center" textRotation="90" shrinkToFit="1"/>
    </xf>
    <xf numFmtId="0" fontId="31" fillId="28" borderId="2" xfId="0" applyFont="1" applyFill="1" applyBorder="1" applyAlignment="1" applyProtection="1">
      <alignment horizontal="left" vertical="center"/>
      <protection locked="0"/>
    </xf>
    <xf numFmtId="0" fontId="31" fillId="28" borderId="3" xfId="0" applyFont="1" applyFill="1" applyBorder="1" applyAlignment="1" applyProtection="1">
      <alignment horizontal="left" vertical="center"/>
      <protection locked="0"/>
    </xf>
    <xf numFmtId="0" fontId="105" fillId="0" borderId="0" xfId="0" quotePrefix="1" applyFont="1" applyAlignment="1">
      <alignment horizontal="left" vertical="center"/>
    </xf>
    <xf numFmtId="0" fontId="105" fillId="0" borderId="0" xfId="0" applyFont="1" applyAlignment="1">
      <alignment horizontal="left" vertical="center"/>
    </xf>
    <xf numFmtId="0" fontId="0" fillId="13" borderId="87" xfId="0" applyFill="1" applyBorder="1" applyAlignment="1">
      <alignment horizontal="center" vertical="center"/>
    </xf>
    <xf numFmtId="0" fontId="0" fillId="13" borderId="89" xfId="0" applyFill="1" applyBorder="1" applyAlignment="1">
      <alignment horizontal="center" vertical="center"/>
    </xf>
    <xf numFmtId="0" fontId="145" fillId="9" borderId="88" xfId="0" applyFont="1" applyFill="1" applyBorder="1" applyAlignment="1">
      <alignment horizontal="center" vertical="center" wrapText="1"/>
    </xf>
    <xf numFmtId="0" fontId="145" fillId="9" borderId="90" xfId="0" applyFont="1" applyFill="1" applyBorder="1" applyAlignment="1">
      <alignment horizontal="center" vertical="center" wrapText="1"/>
    </xf>
    <xf numFmtId="0" fontId="0" fillId="13" borderId="88" xfId="0" applyFill="1" applyBorder="1" applyAlignment="1">
      <alignment horizontal="center" vertical="center"/>
    </xf>
    <xf numFmtId="0" fontId="0" fillId="13" borderId="90" xfId="0" applyFill="1" applyBorder="1" applyAlignment="1">
      <alignment horizontal="center" vertical="center"/>
    </xf>
    <xf numFmtId="0" fontId="18" fillId="6" borderId="91" xfId="0" applyFont="1" applyFill="1" applyBorder="1" applyAlignment="1">
      <alignment horizontal="left" vertical="center" shrinkToFit="1"/>
    </xf>
    <xf numFmtId="0" fontId="148" fillId="0" borderId="87" xfId="0" applyFont="1" applyBorder="1" applyAlignment="1">
      <alignment horizontal="center" vertical="center" textRotation="90" shrinkToFit="1"/>
    </xf>
    <xf numFmtId="0" fontId="148" fillId="0" borderId="95" xfId="0" applyFont="1" applyBorder="1" applyAlignment="1">
      <alignment horizontal="center" vertical="center" textRotation="90" shrinkToFit="1"/>
    </xf>
    <xf numFmtId="0" fontId="148" fillId="0" borderId="101" xfId="0" applyFont="1" applyBorder="1" applyAlignment="1">
      <alignment horizontal="center" vertical="center" textRotation="90" shrinkToFit="1"/>
    </xf>
    <xf numFmtId="0" fontId="18" fillId="0" borderId="10" xfId="0" applyFont="1" applyBorder="1" applyAlignment="1">
      <alignment horizontal="left" vertical="center" shrinkToFit="1"/>
    </xf>
    <xf numFmtId="0" fontId="18" fillId="6" borderId="1" xfId="0" applyFont="1" applyFill="1" applyBorder="1" applyAlignment="1">
      <alignment horizontal="left" vertical="center" shrinkToFit="1"/>
    </xf>
    <xf numFmtId="0" fontId="18" fillId="0" borderId="13" xfId="0" applyFont="1" applyBorder="1" applyAlignment="1">
      <alignment horizontal="left" vertical="center" shrinkToFit="1"/>
    </xf>
    <xf numFmtId="0" fontId="18" fillId="6" borderId="50" xfId="0" applyFont="1" applyFill="1" applyBorder="1" applyAlignment="1">
      <alignment horizontal="left" vertical="center" shrinkToFit="1"/>
    </xf>
    <xf numFmtId="0" fontId="18" fillId="0" borderId="1" xfId="0" applyFont="1" applyBorder="1" applyAlignment="1">
      <alignment horizontal="left" vertical="center" shrinkToFit="1"/>
    </xf>
    <xf numFmtId="0" fontId="18" fillId="0" borderId="102" xfId="0" applyFont="1" applyBorder="1" applyAlignment="1">
      <alignment horizontal="left" vertical="center" shrinkToFit="1"/>
    </xf>
    <xf numFmtId="0" fontId="18" fillId="6" borderId="102" xfId="0" applyFont="1" applyFill="1" applyBorder="1" applyAlignment="1">
      <alignment horizontal="left" vertical="center" shrinkToFit="1"/>
    </xf>
    <xf numFmtId="0" fontId="148" fillId="14" borderId="87" xfId="0" applyFont="1" applyFill="1" applyBorder="1" applyAlignment="1">
      <alignment horizontal="center" vertical="center" textRotation="90" shrinkToFit="1"/>
    </xf>
    <xf numFmtId="0" fontId="148" fillId="14" borderId="101" xfId="0" applyFont="1" applyFill="1" applyBorder="1" applyAlignment="1">
      <alignment horizontal="center" vertical="center" textRotation="90" shrinkToFit="1"/>
    </xf>
    <xf numFmtId="0" fontId="148" fillId="0" borderId="89" xfId="0" applyFont="1" applyBorder="1" applyAlignment="1">
      <alignment horizontal="center" vertical="center" textRotation="90" shrinkToFit="1"/>
    </xf>
    <xf numFmtId="0" fontId="148" fillId="14" borderId="95" xfId="0" applyFont="1" applyFill="1" applyBorder="1" applyAlignment="1">
      <alignment horizontal="center" vertical="center" textRotation="90" shrinkToFit="1"/>
    </xf>
    <xf numFmtId="0" fontId="18" fillId="0" borderId="88" xfId="0" applyFont="1" applyBorder="1" applyAlignment="1">
      <alignment horizontal="left" vertical="center" shrinkToFit="1"/>
    </xf>
    <xf numFmtId="0" fontId="66" fillId="28" borderId="18" xfId="0" applyFont="1" applyFill="1" applyBorder="1" applyAlignment="1" applyProtection="1">
      <alignment horizontal="center" vertical="center" wrapText="1"/>
      <protection locked="0"/>
    </xf>
    <xf numFmtId="0" fontId="66" fillId="28" borderId="2" xfId="0" applyFont="1" applyFill="1" applyBorder="1" applyAlignment="1" applyProtection="1">
      <alignment horizontal="center" vertical="center" wrapText="1"/>
      <protection locked="0"/>
    </xf>
    <xf numFmtId="0" fontId="66" fillId="28" borderId="19" xfId="0" applyFont="1" applyFill="1" applyBorder="1" applyAlignment="1" applyProtection="1">
      <alignment horizontal="center" vertical="center" wrapText="1"/>
      <protection locked="0"/>
    </xf>
    <xf numFmtId="0" fontId="18" fillId="6" borderId="13" xfId="0" applyFont="1" applyFill="1" applyBorder="1" applyAlignment="1">
      <alignment horizontal="left" vertical="center" shrinkToFit="1"/>
    </xf>
    <xf numFmtId="0" fontId="18" fillId="0" borderId="104" xfId="0" applyFont="1" applyBorder="1" applyAlignment="1">
      <alignment horizontal="left" vertical="center" shrinkToFit="1"/>
    </xf>
    <xf numFmtId="0" fontId="18" fillId="6" borderId="104" xfId="0" applyFont="1" applyFill="1" applyBorder="1" applyAlignment="1">
      <alignment horizontal="left" vertical="center" shrinkToFit="1"/>
    </xf>
    <xf numFmtId="0" fontId="18" fillId="0" borderId="108" xfId="0" applyFont="1" applyBorder="1" applyAlignment="1">
      <alignment horizontal="left" vertical="center" shrinkToFit="1"/>
    </xf>
    <xf numFmtId="0" fontId="18" fillId="6" borderId="108" xfId="0" applyFont="1" applyFill="1" applyBorder="1" applyAlignment="1">
      <alignment horizontal="left" vertical="center" shrinkToFit="1"/>
    </xf>
    <xf numFmtId="0" fontId="18" fillId="6" borderId="88" xfId="0" applyFont="1" applyFill="1" applyBorder="1" applyAlignment="1">
      <alignment horizontal="left" vertical="center" shrinkToFit="1"/>
    </xf>
    <xf numFmtId="0" fontId="18" fillId="0" borderId="148" xfId="0" quotePrefix="1" applyFont="1" applyBorder="1" applyAlignment="1">
      <alignment horizontal="left" vertical="center" shrinkToFit="1"/>
    </xf>
    <xf numFmtId="0" fontId="18" fillId="0" borderId="149" xfId="0" applyFont="1" applyBorder="1" applyAlignment="1">
      <alignment horizontal="left" vertical="center" shrinkToFit="1"/>
    </xf>
    <xf numFmtId="42" fontId="28" fillId="15" borderId="108" xfId="0" applyNumberFormat="1" applyFont="1" applyFill="1" applyBorder="1" applyAlignment="1">
      <alignment horizontal="center" shrinkToFit="1"/>
    </xf>
    <xf numFmtId="42" fontId="28" fillId="15" borderId="109" xfId="0" applyNumberFormat="1" applyFont="1" applyFill="1" applyBorder="1" applyAlignment="1">
      <alignment horizontal="center" shrinkToFit="1"/>
    </xf>
    <xf numFmtId="0" fontId="6" fillId="0" borderId="2" xfId="0" quotePrefix="1" applyFont="1" applyBorder="1" applyAlignment="1">
      <alignment horizontal="center" vertical="center"/>
    </xf>
    <xf numFmtId="0" fontId="18" fillId="6" borderId="90" xfId="0" applyFont="1" applyFill="1" applyBorder="1" applyAlignment="1">
      <alignment horizontal="left" vertical="center" shrinkToFit="1"/>
    </xf>
    <xf numFmtId="0" fontId="18" fillId="6" borderId="1" xfId="0" quotePrefix="1" applyFont="1" applyFill="1" applyBorder="1" applyAlignment="1">
      <alignment horizontal="left" vertical="center" shrinkToFit="1"/>
    </xf>
    <xf numFmtId="0" fontId="18" fillId="0" borderId="13" xfId="0" quotePrefix="1" applyFont="1" applyBorder="1" applyAlignment="1">
      <alignment horizontal="left" vertical="center" shrinkToFit="1"/>
    </xf>
    <xf numFmtId="0" fontId="18" fillId="0" borderId="102" xfId="0" quotePrefix="1" applyFont="1" applyBorder="1" applyAlignment="1">
      <alignment horizontal="left" vertical="center" shrinkToFit="1"/>
    </xf>
    <xf numFmtId="0" fontId="18" fillId="6" borderId="93" xfId="0" applyFont="1" applyFill="1" applyBorder="1" applyAlignment="1">
      <alignment horizontal="left" vertical="center" shrinkToFit="1"/>
    </xf>
    <xf numFmtId="0" fontId="18" fillId="0" borderId="50" xfId="0" applyFont="1" applyBorder="1" applyAlignment="1">
      <alignment horizontal="left" vertical="center" shrinkToFit="1"/>
    </xf>
    <xf numFmtId="0" fontId="28" fillId="7" borderId="134" xfId="0" applyFont="1" applyFill="1" applyBorder="1" applyAlignment="1">
      <alignment horizontal="center" vertical="center" wrapText="1"/>
    </xf>
    <xf numFmtId="0" fontId="28" fillId="7" borderId="135" xfId="0" applyFont="1" applyFill="1" applyBorder="1" applyAlignment="1">
      <alignment horizontal="center" vertical="center" wrapText="1"/>
    </xf>
    <xf numFmtId="0" fontId="28" fillId="7" borderId="152" xfId="0" applyFont="1" applyFill="1" applyBorder="1" applyAlignment="1">
      <alignment horizontal="center" vertical="center" wrapText="1"/>
    </xf>
    <xf numFmtId="0" fontId="31" fillId="28" borderId="3" xfId="0" applyFont="1" applyFill="1" applyBorder="1" applyAlignment="1" applyProtection="1">
      <alignment horizontal="center" vertical="center"/>
      <protection locked="0"/>
    </xf>
    <xf numFmtId="0" fontId="31" fillId="28" borderId="0" xfId="0" applyFont="1" applyFill="1" applyAlignment="1" applyProtection="1">
      <alignment horizontal="center" vertical="center"/>
      <protection locked="0"/>
    </xf>
    <xf numFmtId="0" fontId="28" fillId="0" borderId="134" xfId="0" applyFont="1" applyBorder="1" applyAlignment="1">
      <alignment horizontal="center" vertical="center" wrapText="1"/>
    </xf>
    <xf numFmtId="0" fontId="28" fillId="0" borderId="153" xfId="0" applyFont="1" applyBorder="1" applyAlignment="1">
      <alignment horizontal="center" vertical="center" wrapText="1"/>
    </xf>
    <xf numFmtId="0" fontId="28" fillId="0" borderId="135" xfId="0" applyFont="1" applyBorder="1" applyAlignment="1">
      <alignment horizontal="center" vertical="center" wrapText="1"/>
    </xf>
    <xf numFmtId="0" fontId="28" fillId="7" borderId="144" xfId="0" applyFont="1" applyFill="1" applyBorder="1" applyAlignment="1">
      <alignment horizontal="center" vertical="center" wrapText="1"/>
    </xf>
    <xf numFmtId="0" fontId="31" fillId="28" borderId="2" xfId="0" applyFont="1" applyFill="1" applyBorder="1" applyAlignment="1" applyProtection="1">
      <alignment horizontal="center" vertical="center" wrapText="1"/>
      <protection locked="0"/>
    </xf>
    <xf numFmtId="0" fontId="90" fillId="0" borderId="86" xfId="0" applyFont="1" applyBorder="1" applyAlignment="1">
      <alignment horizontal="left" vertical="center" wrapText="1"/>
    </xf>
    <xf numFmtId="0" fontId="129" fillId="0" borderId="0" xfId="1" applyFont="1" applyAlignment="1">
      <alignment horizontal="left" vertical="center" wrapText="1" shrinkToFit="1"/>
    </xf>
    <xf numFmtId="0" fontId="129" fillId="0" borderId="0" xfId="1" applyFont="1" applyAlignment="1">
      <alignment horizontal="left" vertical="center" wrapText="1"/>
    </xf>
    <xf numFmtId="0" fontId="89" fillId="0" borderId="0" xfId="0" applyFont="1" applyAlignment="1">
      <alignment horizontal="left" vertical="center" wrapText="1" indent="5"/>
    </xf>
    <xf numFmtId="0" fontId="109" fillId="0" borderId="0" xfId="0" applyFont="1" applyAlignment="1">
      <alignment horizontal="left" vertical="center" wrapText="1"/>
    </xf>
    <xf numFmtId="0" fontId="102" fillId="17" borderId="0" xfId="1" applyFont="1" applyFill="1" applyAlignment="1">
      <alignment horizontal="center" vertical="center"/>
    </xf>
    <xf numFmtId="0" fontId="36" fillId="19" borderId="9" xfId="0" applyFont="1" applyFill="1" applyBorder="1" applyAlignment="1">
      <alignment horizontal="center" vertical="center"/>
    </xf>
    <xf numFmtId="0" fontId="36" fillId="19" borderId="11" xfId="0" applyFont="1" applyFill="1" applyBorder="1" applyAlignment="1">
      <alignment horizontal="center" vertical="center"/>
    </xf>
    <xf numFmtId="0" fontId="36" fillId="19" borderId="12" xfId="0" applyFont="1" applyFill="1" applyBorder="1" applyAlignment="1">
      <alignment horizontal="center" vertical="center"/>
    </xf>
    <xf numFmtId="0" fontId="36" fillId="19" borderId="14" xfId="0" applyFont="1" applyFill="1" applyBorder="1" applyAlignment="1">
      <alignment horizontal="center" vertical="center"/>
    </xf>
    <xf numFmtId="0" fontId="39" fillId="19" borderId="36" xfId="0" applyFont="1" applyFill="1" applyBorder="1" applyAlignment="1">
      <alignment horizontal="center" vertical="center"/>
    </xf>
    <xf numFmtId="0" fontId="39" fillId="19" borderId="52" xfId="0" applyFont="1" applyFill="1" applyBorder="1" applyAlignment="1">
      <alignment horizontal="center" vertical="center"/>
    </xf>
    <xf numFmtId="0" fontId="39" fillId="19" borderId="9" xfId="0" applyFont="1" applyFill="1" applyBorder="1" applyAlignment="1">
      <alignment horizontal="center" vertical="center" wrapText="1"/>
    </xf>
    <xf numFmtId="0" fontId="39" fillId="19" borderId="9" xfId="0" applyFont="1" applyFill="1" applyBorder="1" applyAlignment="1">
      <alignment horizontal="center" vertical="center"/>
    </xf>
    <xf numFmtId="0" fontId="39" fillId="19" borderId="11" xfId="0" applyFont="1" applyFill="1" applyBorder="1" applyAlignment="1">
      <alignment horizontal="center" vertical="center"/>
    </xf>
    <xf numFmtId="42" fontId="101" fillId="8" borderId="52" xfId="0" applyNumberFormat="1" applyFont="1" applyFill="1" applyBorder="1" applyAlignment="1">
      <alignment horizontal="center" vertical="center" wrapText="1"/>
    </xf>
    <xf numFmtId="42" fontId="101" fillId="8" borderId="36" xfId="0" applyNumberFormat="1" applyFont="1" applyFill="1" applyBorder="1" applyAlignment="1">
      <alignment horizontal="center" vertical="center" wrapText="1"/>
    </xf>
    <xf numFmtId="0" fontId="32" fillId="0" borderId="23" xfId="0" applyFont="1" applyBorder="1" applyAlignment="1">
      <alignment horizontal="left" vertical="center" wrapText="1"/>
    </xf>
    <xf numFmtId="0" fontId="32" fillId="0" borderId="25" xfId="0" applyFont="1" applyBorder="1" applyAlignment="1">
      <alignment horizontal="left" vertical="center" wrapText="1"/>
    </xf>
    <xf numFmtId="0" fontId="121" fillId="8" borderId="62" xfId="0" applyFont="1" applyFill="1" applyBorder="1" applyAlignment="1">
      <alignment horizontal="left" vertical="center" wrapText="1"/>
    </xf>
    <xf numFmtId="0" fontId="121" fillId="8" borderId="16" xfId="0" applyFont="1" applyFill="1" applyBorder="1" applyAlignment="1">
      <alignment horizontal="left" vertical="center" wrapText="1"/>
    </xf>
    <xf numFmtId="0" fontId="121" fillId="8" borderId="17" xfId="0" applyFont="1" applyFill="1" applyBorder="1" applyAlignment="1">
      <alignment horizontal="left" vertical="center" wrapText="1"/>
    </xf>
    <xf numFmtId="0" fontId="121" fillId="8" borderId="63" xfId="0" applyFont="1" applyFill="1" applyBorder="1" applyAlignment="1">
      <alignment horizontal="left" vertical="center" wrapText="1"/>
    </xf>
    <xf numFmtId="0" fontId="121" fillId="8" borderId="2" xfId="0" applyFont="1" applyFill="1" applyBorder="1" applyAlignment="1">
      <alignment horizontal="left" vertical="center" wrapText="1"/>
    </xf>
    <xf numFmtId="0" fontId="121" fillId="8" borderId="19" xfId="0" applyFont="1" applyFill="1" applyBorder="1" applyAlignment="1">
      <alignment horizontal="left" vertical="center" wrapText="1"/>
    </xf>
    <xf numFmtId="0" fontId="121" fillId="0" borderId="62" xfId="0" applyFont="1" applyBorder="1" applyAlignment="1">
      <alignment horizontal="left" vertical="center" wrapText="1"/>
    </xf>
    <xf numFmtId="0" fontId="121" fillId="0" borderId="16" xfId="0" applyFont="1" applyBorder="1" applyAlignment="1">
      <alignment horizontal="left" vertical="center" wrapText="1"/>
    </xf>
    <xf numFmtId="0" fontId="121" fillId="0" borderId="17" xfId="0" applyFont="1" applyBorder="1" applyAlignment="1">
      <alignment horizontal="left" vertical="center" wrapText="1"/>
    </xf>
    <xf numFmtId="0" fontId="121" fillId="0" borderId="63" xfId="0" applyFont="1" applyBorder="1" applyAlignment="1">
      <alignment horizontal="left" vertical="center" wrapText="1"/>
    </xf>
    <xf numFmtId="0" fontId="121" fillId="0" borderId="2" xfId="0" applyFont="1" applyBorder="1" applyAlignment="1">
      <alignment horizontal="left" vertical="center" wrapText="1"/>
    </xf>
    <xf numFmtId="0" fontId="121" fillId="0" borderId="19" xfId="0" applyFont="1" applyBorder="1" applyAlignment="1">
      <alignment horizontal="left" vertical="center" wrapText="1"/>
    </xf>
    <xf numFmtId="0" fontId="55" fillId="0" borderId="33" xfId="0" applyFont="1" applyBorder="1" applyAlignment="1">
      <alignment horizontal="left" vertical="center"/>
    </xf>
    <xf numFmtId="0" fontId="55" fillId="0" borderId="29" xfId="0" applyFont="1" applyBorder="1" applyAlignment="1">
      <alignment horizontal="left" vertical="center"/>
    </xf>
    <xf numFmtId="0" fontId="39" fillId="18" borderId="9" xfId="0" applyFont="1" applyFill="1" applyBorder="1" applyAlignment="1">
      <alignment horizontal="center" vertical="center" wrapText="1"/>
    </xf>
    <xf numFmtId="0" fontId="39" fillId="18" borderId="11" xfId="0" applyFont="1" applyFill="1" applyBorder="1" applyAlignment="1">
      <alignment horizontal="center" vertical="center" wrapText="1"/>
    </xf>
    <xf numFmtId="0" fontId="90" fillId="0" borderId="0" xfId="0" applyFont="1" applyAlignment="1">
      <alignment horizontal="left" vertical="center" wrapText="1" indent="3"/>
    </xf>
    <xf numFmtId="0" fontId="32" fillId="0" borderId="0" xfId="0" applyFont="1" applyAlignment="1">
      <alignment horizontal="left" vertical="center" indent="1"/>
    </xf>
    <xf numFmtId="0" fontId="90" fillId="0" borderId="0" xfId="0" applyFont="1" applyAlignment="1">
      <alignment horizontal="left" vertical="center" indent="3"/>
    </xf>
    <xf numFmtId="0" fontId="101" fillId="0" borderId="0" xfId="0" applyFont="1" applyAlignment="1">
      <alignment horizontal="left" vertical="center" indent="1"/>
    </xf>
    <xf numFmtId="0" fontId="121" fillId="0" borderId="0" xfId="0" quotePrefix="1" applyFont="1" applyAlignment="1">
      <alignment horizontal="left" vertical="center" wrapText="1" indent="3"/>
    </xf>
    <xf numFmtId="0" fontId="121" fillId="0" borderId="0" xfId="0" applyFont="1" applyAlignment="1">
      <alignment horizontal="left" vertical="center" indent="3"/>
    </xf>
    <xf numFmtId="0" fontId="90" fillId="0" borderId="0" xfId="0" applyFont="1" applyAlignment="1">
      <alignment horizontal="left" vertical="center" wrapText="1"/>
    </xf>
    <xf numFmtId="0" fontId="32" fillId="0" borderId="0" xfId="0" applyFont="1" applyAlignment="1">
      <alignment horizontal="left" vertical="center" wrapText="1" indent="1"/>
    </xf>
    <xf numFmtId="0" fontId="91" fillId="22" borderId="0" xfId="0" applyFont="1" applyFill="1" applyAlignment="1">
      <alignment horizontal="left" vertical="center" wrapText="1"/>
    </xf>
    <xf numFmtId="0" fontId="2" fillId="15" borderId="0" xfId="0" applyFont="1" applyFill="1" applyAlignment="1">
      <alignment horizontal="center" vertical="center"/>
    </xf>
    <xf numFmtId="0" fontId="2" fillId="22" borderId="0" xfId="0" applyFont="1" applyFill="1" applyAlignment="1">
      <alignment horizontal="center" vertical="center"/>
    </xf>
    <xf numFmtId="0" fontId="103" fillId="15" borderId="0" xfId="0" applyFont="1" applyFill="1" applyAlignment="1">
      <alignment horizontal="left" vertical="center" wrapText="1"/>
    </xf>
    <xf numFmtId="0" fontId="91" fillId="15" borderId="0" xfId="0" applyFont="1" applyFill="1" applyAlignment="1">
      <alignment horizontal="left" vertical="center" wrapText="1"/>
    </xf>
    <xf numFmtId="0" fontId="91" fillId="22" borderId="0" xfId="0" applyFont="1" applyFill="1" applyAlignment="1">
      <alignment horizontal="left" vertical="center"/>
    </xf>
    <xf numFmtId="0" fontId="102" fillId="15" borderId="0" xfId="1" applyFont="1" applyFill="1" applyAlignment="1">
      <alignment horizontal="center" vertical="center" shrinkToFit="1"/>
    </xf>
    <xf numFmtId="0" fontId="90" fillId="0" borderId="0" xfId="0" applyFont="1" applyAlignment="1">
      <alignment horizontal="left" vertical="center" wrapText="1" indent="5"/>
    </xf>
    <xf numFmtId="0" fontId="167" fillId="0" borderId="0" xfId="0" applyFont="1" applyAlignment="1">
      <alignment horizontal="justify" vertical="center" wrapText="1"/>
    </xf>
    <xf numFmtId="0" fontId="89" fillId="0" borderId="0" xfId="0" applyFont="1" applyAlignment="1">
      <alignment horizontal="justify" vertical="center" wrapText="1"/>
    </xf>
    <xf numFmtId="42" fontId="58" fillId="0" borderId="55" xfId="0" applyNumberFormat="1" applyFont="1" applyBorder="1" applyAlignment="1">
      <alignment horizontal="center" vertical="center"/>
    </xf>
    <xf numFmtId="42" fontId="58" fillId="0" borderId="53" xfId="0" applyNumberFormat="1" applyFont="1" applyBorder="1" applyAlignment="1">
      <alignment horizontal="center" vertical="center"/>
    </xf>
    <xf numFmtId="42" fontId="58" fillId="0" borderId="51" xfId="0" applyNumberFormat="1" applyFont="1" applyBorder="1" applyAlignment="1">
      <alignment horizontal="center" vertical="center"/>
    </xf>
    <xf numFmtId="42" fontId="57" fillId="0" borderId="54" xfId="0" applyNumberFormat="1" applyFont="1" applyBorder="1" applyAlignment="1">
      <alignment horizontal="center" vertical="center"/>
    </xf>
    <xf numFmtId="42" fontId="57" fillId="0" borderId="28" xfId="0" applyNumberFormat="1" applyFont="1" applyBorder="1" applyAlignment="1">
      <alignment horizontal="center" vertical="center"/>
    </xf>
    <xf numFmtId="42" fontId="57" fillId="0" borderId="49" xfId="0" applyNumberFormat="1" applyFont="1" applyBorder="1" applyAlignment="1">
      <alignment horizontal="center" vertical="center"/>
    </xf>
    <xf numFmtId="0" fontId="55" fillId="16" borderId="33" xfId="0" applyFont="1" applyFill="1" applyBorder="1" applyAlignment="1">
      <alignment horizontal="left" vertical="center"/>
    </xf>
    <xf numFmtId="0" fontId="55" fillId="16" borderId="29" xfId="0" applyFont="1" applyFill="1" applyBorder="1" applyAlignment="1">
      <alignment horizontal="left" vertical="center"/>
    </xf>
    <xf numFmtId="0" fontId="28" fillId="20" borderId="56" xfId="0" applyFont="1" applyFill="1" applyBorder="1" applyAlignment="1">
      <alignment horizontal="left" vertical="center" wrapText="1"/>
    </xf>
    <xf numFmtId="0" fontId="28" fillId="20" borderId="57" xfId="0" applyFont="1" applyFill="1" applyBorder="1" applyAlignment="1">
      <alignment horizontal="left" vertical="center" wrapText="1"/>
    </xf>
    <xf numFmtId="0" fontId="28" fillId="20" borderId="46" xfId="0" applyFont="1" applyFill="1" applyBorder="1" applyAlignment="1">
      <alignment horizontal="left" vertical="center" wrapText="1"/>
    </xf>
    <xf numFmtId="0" fontId="109" fillId="0" borderId="0" xfId="0" applyFont="1" applyAlignment="1">
      <alignment horizontal="justify" vertical="center" wrapText="1"/>
    </xf>
    <xf numFmtId="0" fontId="57" fillId="0" borderId="33" xfId="0" applyFont="1" applyBorder="1" applyAlignment="1">
      <alignment horizontal="left" vertical="center"/>
    </xf>
    <xf numFmtId="0" fontId="57" fillId="0" borderId="29" xfId="0" applyFont="1" applyBorder="1" applyAlignment="1">
      <alignment horizontal="left" vertical="center"/>
    </xf>
    <xf numFmtId="0" fontId="97" fillId="20" borderId="56" xfId="0" applyFont="1" applyFill="1" applyBorder="1" applyAlignment="1">
      <alignment horizontal="left" vertical="center" wrapText="1"/>
    </xf>
    <xf numFmtId="0" fontId="97" fillId="20" borderId="57" xfId="0" applyFont="1" applyFill="1" applyBorder="1" applyAlignment="1">
      <alignment horizontal="left" vertical="center" wrapText="1"/>
    </xf>
    <xf numFmtId="0" fontId="97" fillId="20" borderId="46" xfId="0" applyFont="1" applyFill="1" applyBorder="1" applyAlignment="1">
      <alignment horizontal="left" vertical="center" wrapText="1"/>
    </xf>
    <xf numFmtId="42" fontId="57" fillId="16" borderId="54" xfId="0" applyNumberFormat="1" applyFont="1" applyFill="1" applyBorder="1" applyAlignment="1">
      <alignment horizontal="center" vertical="center"/>
    </xf>
    <xf numFmtId="42" fontId="57" fillId="16" borderId="49" xfId="0" applyNumberFormat="1" applyFont="1" applyFill="1" applyBorder="1" applyAlignment="1">
      <alignment horizontal="center" vertical="center"/>
    </xf>
    <xf numFmtId="42" fontId="58" fillId="16" borderId="55" xfId="0" applyNumberFormat="1" applyFont="1" applyFill="1" applyBorder="1" applyAlignment="1">
      <alignment horizontal="center" vertical="center"/>
    </xf>
    <xf numFmtId="42" fontId="58" fillId="16" borderId="51" xfId="0" applyNumberFormat="1" applyFont="1" applyFill="1" applyBorder="1" applyAlignment="1">
      <alignment horizontal="center" vertical="center"/>
    </xf>
    <xf numFmtId="0" fontId="55" fillId="27" borderId="33" xfId="0" applyFont="1" applyFill="1" applyBorder="1" applyAlignment="1">
      <alignment horizontal="left" vertical="center"/>
    </xf>
    <xf numFmtId="0" fontId="55" fillId="27" borderId="29" xfId="0" applyFont="1" applyFill="1" applyBorder="1" applyAlignment="1">
      <alignment horizontal="left" vertical="center"/>
    </xf>
    <xf numFmtId="0" fontId="161" fillId="0" borderId="0" xfId="0" applyFont="1" applyAlignment="1">
      <alignment horizontal="justify" vertical="center" wrapText="1"/>
    </xf>
    <xf numFmtId="42" fontId="57" fillId="6" borderId="54" xfId="0" applyNumberFormat="1" applyFont="1" applyFill="1" applyBorder="1" applyAlignment="1">
      <alignment horizontal="right" vertical="center" wrapText="1"/>
    </xf>
    <xf numFmtId="42" fontId="57" fillId="6" borderId="49" xfId="0" applyNumberFormat="1" applyFont="1" applyFill="1" applyBorder="1" applyAlignment="1">
      <alignment horizontal="right" vertical="center"/>
    </xf>
    <xf numFmtId="42" fontId="58" fillId="6" borderId="55" xfId="0" applyNumberFormat="1" applyFont="1" applyFill="1" applyBorder="1" applyAlignment="1">
      <alignment horizontal="right" vertical="center" wrapText="1"/>
    </xf>
    <xf numFmtId="42" fontId="58" fillId="6" borderId="51" xfId="0" applyNumberFormat="1" applyFont="1" applyFill="1" applyBorder="1" applyAlignment="1">
      <alignment horizontal="right" vertical="center"/>
    </xf>
    <xf numFmtId="0" fontId="55" fillId="6" borderId="33" xfId="0" applyFont="1" applyFill="1" applyBorder="1" applyAlignment="1">
      <alignment horizontal="left" vertical="center"/>
    </xf>
    <xf numFmtId="0" fontId="55" fillId="6" borderId="29" xfId="0" applyFont="1" applyFill="1" applyBorder="1" applyAlignment="1">
      <alignment horizontal="left" vertical="center"/>
    </xf>
    <xf numFmtId="42" fontId="57" fillId="6" borderId="54" xfId="0" applyNumberFormat="1" applyFont="1" applyFill="1" applyBorder="1" applyAlignment="1">
      <alignment horizontal="right" vertical="center"/>
    </xf>
    <xf numFmtId="42" fontId="58" fillId="6" borderId="55" xfId="0" applyNumberFormat="1" applyFont="1" applyFill="1" applyBorder="1" applyAlignment="1">
      <alignment horizontal="right" vertical="center"/>
    </xf>
    <xf numFmtId="42" fontId="57" fillId="6" borderId="49" xfId="0" applyNumberFormat="1" applyFont="1" applyFill="1" applyBorder="1" applyAlignment="1">
      <alignment horizontal="right" vertical="center" wrapText="1"/>
    </xf>
    <xf numFmtId="42" fontId="58" fillId="6" borderId="51" xfId="0" applyNumberFormat="1" applyFont="1" applyFill="1" applyBorder="1" applyAlignment="1">
      <alignment horizontal="right" vertical="center" wrapText="1"/>
    </xf>
    <xf numFmtId="0" fontId="55" fillId="6" borderId="12" xfId="0" applyFont="1" applyFill="1" applyBorder="1" applyAlignment="1">
      <alignment horizontal="left" vertical="center"/>
    </xf>
    <xf numFmtId="0" fontId="55" fillId="6" borderId="14" xfId="0" applyFont="1" applyFill="1" applyBorder="1" applyAlignment="1">
      <alignment horizontal="left" vertical="center"/>
    </xf>
    <xf numFmtId="42" fontId="58" fillId="0" borderId="24" xfId="0" applyNumberFormat="1" applyFont="1" applyBorder="1" applyAlignment="1">
      <alignment horizontal="center" vertical="center"/>
    </xf>
    <xf numFmtId="42" fontId="57" fillId="0" borderId="23" xfId="0" applyNumberFormat="1" applyFont="1" applyBorder="1" applyAlignment="1">
      <alignment horizontal="right" vertical="center" wrapText="1"/>
    </xf>
    <xf numFmtId="42" fontId="57" fillId="0" borderId="28" xfId="0" applyNumberFormat="1" applyFont="1" applyBorder="1" applyAlignment="1">
      <alignment horizontal="right" vertical="center"/>
    </xf>
    <xf numFmtId="42" fontId="57" fillId="0" borderId="49" xfId="0" applyNumberFormat="1" applyFont="1" applyBorder="1" applyAlignment="1">
      <alignment horizontal="right" vertical="center"/>
    </xf>
    <xf numFmtId="42" fontId="58" fillId="0" borderId="24" xfId="0" applyNumberFormat="1" applyFont="1" applyBorder="1" applyAlignment="1">
      <alignment horizontal="right" vertical="center" wrapText="1"/>
    </xf>
    <xf numFmtId="42" fontId="58" fillId="0" borderId="53" xfId="0" applyNumberFormat="1" applyFont="1" applyBorder="1" applyAlignment="1">
      <alignment horizontal="right" vertical="center"/>
    </xf>
    <xf numFmtId="42" fontId="58" fillId="0" borderId="51" xfId="0" applyNumberFormat="1" applyFont="1" applyBorder="1" applyAlignment="1">
      <alignment horizontal="right" vertical="center"/>
    </xf>
    <xf numFmtId="0" fontId="55" fillId="0" borderId="49" xfId="0" applyFont="1" applyBorder="1" applyAlignment="1">
      <alignment horizontal="left" vertical="center"/>
    </xf>
    <xf numFmtId="0" fontId="55" fillId="0" borderId="51" xfId="0" applyFont="1" applyBorder="1" applyAlignment="1">
      <alignment horizontal="left" vertical="center"/>
    </xf>
    <xf numFmtId="0" fontId="3" fillId="0" borderId="0" xfId="0" applyFont="1" applyAlignment="1">
      <alignment horizontal="right" vertical="top"/>
    </xf>
    <xf numFmtId="0" fontId="57" fillId="6" borderId="12" xfId="0" applyFont="1" applyFill="1" applyBorder="1" applyAlignment="1">
      <alignment horizontal="left" vertical="center"/>
    </xf>
    <xf numFmtId="0" fontId="57" fillId="6" borderId="14" xfId="0" applyFont="1" applyFill="1" applyBorder="1" applyAlignment="1">
      <alignment horizontal="left" vertical="center"/>
    </xf>
    <xf numFmtId="0" fontId="121" fillId="0" borderId="64" xfId="0" applyFont="1" applyBorder="1" applyAlignment="1">
      <alignment horizontal="left" vertical="center" wrapText="1"/>
    </xf>
    <xf numFmtId="0" fontId="121" fillId="0" borderId="22" xfId="0" applyFont="1" applyBorder="1" applyAlignment="1">
      <alignment horizontal="left" vertical="center" wrapText="1"/>
    </xf>
    <xf numFmtId="0" fontId="121" fillId="0" borderId="21" xfId="0" applyFont="1" applyBorder="1" applyAlignment="1">
      <alignment horizontal="left" vertical="center" wrapText="1"/>
    </xf>
    <xf numFmtId="42" fontId="57" fillId="0" borderId="23" xfId="0" applyNumberFormat="1" applyFont="1" applyBorder="1" applyAlignment="1">
      <alignment horizontal="right" vertical="center"/>
    </xf>
    <xf numFmtId="42" fontId="58" fillId="0" borderId="24" xfId="0" applyNumberFormat="1" applyFont="1" applyBorder="1" applyAlignment="1">
      <alignment horizontal="right" vertical="center"/>
    </xf>
    <xf numFmtId="42" fontId="57" fillId="0" borderId="23" xfId="0" applyNumberFormat="1" applyFont="1" applyBorder="1" applyAlignment="1">
      <alignment horizontal="center" vertical="center"/>
    </xf>
    <xf numFmtId="0" fontId="36" fillId="18" borderId="9" xfId="0" applyFont="1" applyFill="1" applyBorder="1" applyAlignment="1">
      <alignment horizontal="center" vertical="center"/>
    </xf>
    <xf numFmtId="0" fontId="36" fillId="18" borderId="11" xfId="0" applyFont="1" applyFill="1" applyBorder="1" applyAlignment="1">
      <alignment horizontal="center" vertical="center"/>
    </xf>
    <xf numFmtId="0" fontId="36" fillId="18" borderId="12" xfId="0" applyFont="1" applyFill="1" applyBorder="1" applyAlignment="1">
      <alignment horizontal="center" vertical="center"/>
    </xf>
    <xf numFmtId="0" fontId="36" fillId="18" borderId="14" xfId="0" applyFont="1" applyFill="1" applyBorder="1" applyAlignment="1">
      <alignment horizontal="center" vertical="center"/>
    </xf>
    <xf numFmtId="0" fontId="106" fillId="13" borderId="31" xfId="0" applyFont="1" applyFill="1" applyBorder="1" applyAlignment="1">
      <alignment horizontal="center" vertical="center"/>
    </xf>
    <xf numFmtId="0" fontId="106" fillId="13" borderId="32" xfId="0" applyFont="1" applyFill="1" applyBorder="1" applyAlignment="1">
      <alignment horizontal="center" vertical="center"/>
    </xf>
    <xf numFmtId="0" fontId="90" fillId="0" borderId="50" xfId="0" applyFont="1" applyBorder="1" applyAlignment="1">
      <alignment horizontal="justify" vertical="center" wrapText="1"/>
    </xf>
    <xf numFmtId="0" fontId="90" fillId="0" borderId="51" xfId="0" applyFont="1" applyBorder="1" applyAlignment="1">
      <alignment horizontal="justify" vertical="center" wrapText="1"/>
    </xf>
    <xf numFmtId="0" fontId="90" fillId="8" borderId="1" xfId="0" applyFont="1" applyFill="1" applyBorder="1" applyAlignment="1">
      <alignment horizontal="justify" vertical="center" wrapText="1"/>
    </xf>
    <xf numFmtId="0" fontId="90" fillId="8" borderId="29" xfId="0" applyFont="1" applyFill="1" applyBorder="1" applyAlignment="1">
      <alignment horizontal="justify" vertical="center" wrapText="1"/>
    </xf>
    <xf numFmtId="0" fontId="90" fillId="0" borderId="13" xfId="0" applyFont="1" applyBorder="1" applyAlignment="1">
      <alignment horizontal="justify" vertical="center" wrapText="1"/>
    </xf>
    <xf numFmtId="0" fontId="90" fillId="0" borderId="14" xfId="0" applyFont="1" applyBorder="1" applyAlignment="1">
      <alignment horizontal="justify" vertical="center" wrapText="1"/>
    </xf>
    <xf numFmtId="0" fontId="90" fillId="8" borderId="13" xfId="0" applyFont="1" applyFill="1" applyBorder="1" applyAlignment="1">
      <alignment horizontal="justify" vertical="center" wrapText="1"/>
    </xf>
    <xf numFmtId="0" fontId="90" fillId="8" borderId="14" xfId="0" applyFont="1" applyFill="1" applyBorder="1" applyAlignment="1">
      <alignment horizontal="justify" vertical="center" wrapText="1"/>
    </xf>
    <xf numFmtId="0" fontId="32" fillId="8" borderId="23" xfId="0" applyFont="1" applyFill="1" applyBorder="1" applyAlignment="1">
      <alignment horizontal="left" vertical="center" wrapText="1"/>
    </xf>
    <xf numFmtId="0" fontId="32" fillId="8" borderId="25" xfId="0" applyFont="1" applyFill="1" applyBorder="1" applyAlignment="1">
      <alignment horizontal="left" vertical="center" wrapText="1"/>
    </xf>
    <xf numFmtId="42" fontId="101" fillId="8" borderId="43" xfId="0" applyNumberFormat="1" applyFont="1" applyFill="1" applyBorder="1" applyAlignment="1">
      <alignment horizontal="center" vertical="center" wrapText="1"/>
    </xf>
    <xf numFmtId="42" fontId="101" fillId="8" borderId="42" xfId="0" applyNumberFormat="1" applyFont="1" applyFill="1" applyBorder="1" applyAlignment="1">
      <alignment horizontal="center" vertical="center" wrapText="1"/>
    </xf>
    <xf numFmtId="42" fontId="101" fillId="0" borderId="52" xfId="0" applyNumberFormat="1" applyFont="1" applyBorder="1" applyAlignment="1">
      <alignment horizontal="center" vertical="center" wrapText="1"/>
    </xf>
    <xf numFmtId="42" fontId="101" fillId="0" borderId="36" xfId="0" applyNumberFormat="1" applyFont="1" applyBorder="1" applyAlignment="1">
      <alignment horizontal="center" vertical="center" wrapText="1"/>
    </xf>
    <xf numFmtId="42" fontId="101" fillId="0" borderId="43" xfId="0" applyNumberFormat="1" applyFont="1" applyBorder="1" applyAlignment="1">
      <alignment horizontal="center" vertical="center" wrapText="1"/>
    </xf>
    <xf numFmtId="42" fontId="101" fillId="0" borderId="42" xfId="0" applyNumberFormat="1" applyFont="1" applyBorder="1" applyAlignment="1">
      <alignment horizontal="center" vertical="center" wrapText="1"/>
    </xf>
    <xf numFmtId="14" fontId="30" fillId="15" borderId="2" xfId="0" applyNumberFormat="1" applyFont="1" applyFill="1" applyBorder="1" applyAlignment="1" applyProtection="1">
      <alignment horizontal="left" vertical="center"/>
      <protection locked="0"/>
    </xf>
    <xf numFmtId="0" fontId="31" fillId="15" borderId="2" xfId="0" applyFont="1" applyFill="1" applyBorder="1" applyAlignment="1" applyProtection="1">
      <alignment horizontal="left" vertical="center"/>
      <protection locked="0"/>
    </xf>
    <xf numFmtId="0" fontId="4" fillId="15" borderId="2" xfId="0" applyFont="1" applyFill="1" applyBorder="1" applyAlignment="1" applyProtection="1">
      <alignment horizontal="left" vertical="center"/>
      <protection locked="0"/>
    </xf>
    <xf numFmtId="0" fontId="2" fillId="15" borderId="0" xfId="0" applyFont="1" applyFill="1" applyAlignment="1" applyProtection="1">
      <alignment horizontal="center" vertical="center"/>
      <protection locked="0"/>
    </xf>
    <xf numFmtId="42" fontId="67" fillId="0" borderId="33" xfId="0" applyNumberFormat="1" applyFont="1" applyBorder="1" applyAlignment="1">
      <alignment horizontal="center" vertical="center"/>
    </xf>
    <xf numFmtId="42" fontId="67" fillId="0" borderId="37" xfId="0" applyNumberFormat="1" applyFont="1" applyBorder="1" applyAlignment="1">
      <alignment horizontal="center" vertical="center"/>
    </xf>
    <xf numFmtId="42" fontId="67" fillId="0" borderId="1" xfId="0" applyNumberFormat="1" applyFont="1" applyBorder="1" applyAlignment="1">
      <alignment horizontal="center" vertical="center"/>
    </xf>
    <xf numFmtId="42" fontId="40" fillId="0" borderId="38" xfId="0" applyNumberFormat="1" applyFont="1" applyBorder="1" applyAlignment="1">
      <alignment horizontal="center" vertical="center"/>
    </xf>
    <xf numFmtId="42" fontId="40" fillId="0" borderId="39" xfId="0" applyNumberFormat="1" applyFont="1" applyBorder="1" applyAlignment="1">
      <alignment horizontal="center" vertical="center"/>
    </xf>
    <xf numFmtId="0" fontId="96" fillId="0" borderId="0" xfId="0" applyFont="1" applyAlignment="1">
      <alignment horizontal="left" vertical="center" shrinkToFit="1"/>
    </xf>
    <xf numFmtId="0" fontId="102" fillId="0" borderId="0" xfId="1" applyFont="1">
      <alignment vertical="center"/>
    </xf>
    <xf numFmtId="0" fontId="39" fillId="13" borderId="9" xfId="0" applyFont="1" applyFill="1" applyBorder="1" applyAlignment="1">
      <alignment horizontal="center" vertical="center" shrinkToFit="1"/>
    </xf>
    <xf numFmtId="0" fontId="39" fillId="13" borderId="36" xfId="0" applyFont="1" applyFill="1" applyBorder="1" applyAlignment="1">
      <alignment horizontal="center" vertical="center" shrinkToFit="1"/>
    </xf>
    <xf numFmtId="0" fontId="39" fillId="13" borderId="10" xfId="0" applyFont="1" applyFill="1" applyBorder="1" applyAlignment="1">
      <alignment horizontal="center" vertical="center" shrinkToFit="1"/>
    </xf>
    <xf numFmtId="0" fontId="39" fillId="13" borderId="11" xfId="0" applyFont="1" applyFill="1" applyBorder="1" applyAlignment="1">
      <alignment horizontal="center" vertical="center" shrinkToFit="1"/>
    </xf>
    <xf numFmtId="41" fontId="41" fillId="15" borderId="40" xfId="0" applyNumberFormat="1" applyFont="1" applyFill="1" applyBorder="1" applyAlignment="1" applyProtection="1">
      <alignment horizontal="center"/>
      <protection locked="0"/>
    </xf>
    <xf numFmtId="41" fontId="41" fillId="15" borderId="41" xfId="0" applyNumberFormat="1" applyFont="1" applyFill="1" applyBorder="1" applyAlignment="1" applyProtection="1">
      <alignment horizontal="center"/>
      <protection locked="0"/>
    </xf>
    <xf numFmtId="41" fontId="41" fillId="15" borderId="42" xfId="0" applyNumberFormat="1" applyFont="1" applyFill="1" applyBorder="1" applyAlignment="1" applyProtection="1">
      <alignment horizontal="center"/>
      <protection locked="0"/>
    </xf>
    <xf numFmtId="41" fontId="41" fillId="15" borderId="43" xfId="0" applyNumberFormat="1" applyFont="1" applyFill="1" applyBorder="1" applyAlignment="1" applyProtection="1">
      <alignment horizontal="center"/>
      <protection locked="0"/>
    </xf>
    <xf numFmtId="41" fontId="13" fillId="0" borderId="43" xfId="0" applyNumberFormat="1" applyFont="1" applyBorder="1" applyAlignment="1">
      <alignment horizontal="center"/>
    </xf>
    <xf numFmtId="41" fontId="13" fillId="0" borderId="44" xfId="0" applyNumberFormat="1" applyFont="1" applyBorder="1" applyAlignment="1">
      <alignment horizontal="center"/>
    </xf>
    <xf numFmtId="41" fontId="44" fillId="13" borderId="15" xfId="0" applyNumberFormat="1" applyFont="1" applyFill="1" applyBorder="1" applyAlignment="1">
      <alignment horizontal="center" vertical="center"/>
    </xf>
    <xf numFmtId="41" fontId="44" fillId="13" borderId="17" xfId="0" applyNumberFormat="1" applyFont="1" applyFill="1" applyBorder="1" applyAlignment="1">
      <alignment horizontal="center" vertical="center"/>
    </xf>
    <xf numFmtId="41" fontId="44" fillId="13" borderId="47" xfId="0" applyNumberFormat="1" applyFont="1" applyFill="1" applyBorder="1" applyAlignment="1">
      <alignment horizontal="center" vertical="center"/>
    </xf>
    <xf numFmtId="41" fontId="44" fillId="13" borderId="35" xfId="0" applyNumberFormat="1" applyFont="1" applyFill="1" applyBorder="1" applyAlignment="1">
      <alignment horizontal="center" vertical="center"/>
    </xf>
    <xf numFmtId="41" fontId="66" fillId="15" borderId="47" xfId="0" applyNumberFormat="1" applyFont="1" applyFill="1" applyBorder="1" applyAlignment="1" applyProtection="1">
      <alignment horizontal="left" vertical="center" wrapText="1"/>
      <protection locked="0"/>
    </xf>
    <xf numFmtId="41" fontId="66" fillId="15" borderId="0" xfId="0" applyNumberFormat="1" applyFont="1" applyFill="1" applyAlignment="1" applyProtection="1">
      <alignment horizontal="left" vertical="center" wrapText="1"/>
      <protection locked="0"/>
    </xf>
    <xf numFmtId="41" fontId="66" fillId="15" borderId="18" xfId="0" applyNumberFormat="1" applyFont="1" applyFill="1" applyBorder="1" applyAlignment="1" applyProtection="1">
      <alignment horizontal="left" vertical="center" wrapText="1"/>
      <protection locked="0"/>
    </xf>
    <xf numFmtId="41" fontId="66" fillId="15" borderId="2" xfId="0" applyNumberFormat="1" applyFont="1" applyFill="1" applyBorder="1" applyAlignment="1" applyProtection="1">
      <alignment horizontal="left" vertical="center" wrapText="1"/>
      <protection locked="0"/>
    </xf>
    <xf numFmtId="42" fontId="45" fillId="0" borderId="18" xfId="0" applyNumberFormat="1" applyFont="1" applyBorder="1" applyAlignment="1">
      <alignment horizontal="center" wrapText="1"/>
    </xf>
    <xf numFmtId="42" fontId="45" fillId="0" borderId="19" xfId="0" applyNumberFormat="1" applyFont="1" applyBorder="1" applyAlignment="1">
      <alignment horizontal="center" wrapText="1"/>
    </xf>
    <xf numFmtId="0" fontId="89" fillId="0" borderId="0" xfId="0" applyFont="1" applyAlignment="1">
      <alignment horizontal="left" vertical="center" shrinkToFit="1"/>
    </xf>
    <xf numFmtId="42" fontId="40" fillId="0" borderId="45" xfId="0" applyNumberFormat="1" applyFont="1" applyBorder="1" applyAlignment="1">
      <alignment horizontal="center" vertical="center"/>
    </xf>
    <xf numFmtId="42" fontId="40" fillId="0" borderId="46" xfId="0" applyNumberFormat="1" applyFont="1" applyBorder="1" applyAlignment="1">
      <alignment horizontal="center" vertical="center"/>
    </xf>
    <xf numFmtId="0" fontId="47" fillId="6" borderId="1"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7" fillId="14" borderId="1" xfId="0" applyFont="1" applyFill="1" applyBorder="1" applyAlignment="1" applyProtection="1">
      <alignment horizontal="left" vertical="center" wrapText="1"/>
      <protection locked="0"/>
    </xf>
    <xf numFmtId="0" fontId="48" fillId="14" borderId="1" xfId="0" applyFont="1" applyFill="1" applyBorder="1" applyAlignment="1" applyProtection="1">
      <alignment horizontal="left" vertical="center" wrapText="1"/>
      <protection locked="0"/>
    </xf>
    <xf numFmtId="0" fontId="5" fillId="0" borderId="0" xfId="0" applyFont="1" applyAlignment="1">
      <alignment horizontal="left" vertical="center" shrinkToFit="1"/>
    </xf>
    <xf numFmtId="0" fontId="114" fillId="0" borderId="0" xfId="0" applyFont="1" applyAlignment="1">
      <alignment horizontal="left" vertical="center" shrinkToFit="1"/>
    </xf>
    <xf numFmtId="0" fontId="115" fillId="15" borderId="0" xfId="0" applyFont="1" applyFill="1" applyAlignment="1">
      <alignment horizontal="left" vertical="center" wrapText="1"/>
    </xf>
    <xf numFmtId="0" fontId="90" fillId="0" borderId="0" xfId="0" applyFont="1" applyAlignment="1">
      <alignment horizontal="left" vertical="center" wrapText="1" indent="1"/>
    </xf>
    <xf numFmtId="0" fontId="37" fillId="13" borderId="1" xfId="0" applyFont="1" applyFill="1" applyBorder="1" applyAlignment="1">
      <alignment horizontal="center" vertical="center" wrapText="1"/>
    </xf>
    <xf numFmtId="0" fontId="37" fillId="13" borderId="34" xfId="0" applyFont="1" applyFill="1" applyBorder="1" applyAlignment="1">
      <alignment horizontal="center" vertical="center"/>
    </xf>
    <xf numFmtId="0" fontId="37" fillId="13" borderId="48" xfId="0" applyFont="1" applyFill="1" applyBorder="1" applyAlignment="1">
      <alignment horizontal="center" vertical="center"/>
    </xf>
    <xf numFmtId="0" fontId="37" fillId="13" borderId="37" xfId="0" applyFont="1" applyFill="1" applyBorder="1" applyAlignment="1">
      <alignment horizontal="center" vertical="center"/>
    </xf>
    <xf numFmtId="0" fontId="47" fillId="6" borderId="34"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protection locked="0"/>
    </xf>
    <xf numFmtId="0" fontId="47" fillId="6" borderId="37" xfId="0" applyFont="1" applyFill="1" applyBorder="1" applyAlignment="1" applyProtection="1">
      <alignment horizontal="left" vertical="center" wrapText="1"/>
      <protection locked="0"/>
    </xf>
    <xf numFmtId="0" fontId="48" fillId="6" borderId="34"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protection locked="0"/>
    </xf>
    <xf numFmtId="0" fontId="48" fillId="6" borderId="37" xfId="0" applyFont="1" applyFill="1" applyBorder="1" applyAlignment="1" applyProtection="1">
      <alignment horizontal="left" vertical="center" wrapText="1"/>
      <protection locked="0"/>
    </xf>
    <xf numFmtId="0" fontId="47" fillId="14" borderId="34" xfId="0" applyFont="1" applyFill="1" applyBorder="1" applyAlignment="1" applyProtection="1">
      <alignment horizontal="left" vertical="center" wrapText="1"/>
      <protection locked="0"/>
    </xf>
    <xf numFmtId="0" fontId="47" fillId="14" borderId="48" xfId="0" applyFont="1" applyFill="1" applyBorder="1" applyAlignment="1" applyProtection="1">
      <alignment horizontal="left" vertical="center" wrapText="1"/>
      <protection locked="0"/>
    </xf>
    <xf numFmtId="0" fontId="47" fillId="14" borderId="37" xfId="0" applyFont="1" applyFill="1" applyBorder="1" applyAlignment="1" applyProtection="1">
      <alignment horizontal="left" vertical="center" wrapText="1"/>
      <protection locked="0"/>
    </xf>
    <xf numFmtId="0" fontId="48" fillId="14" borderId="34" xfId="0" applyFont="1" applyFill="1" applyBorder="1" applyAlignment="1" applyProtection="1">
      <alignment horizontal="left" vertical="center" wrapText="1"/>
      <protection locked="0"/>
    </xf>
    <xf numFmtId="0" fontId="48" fillId="14" borderId="48" xfId="0" applyFont="1" applyFill="1" applyBorder="1" applyAlignment="1" applyProtection="1">
      <alignment horizontal="left" vertical="center" wrapText="1"/>
      <protection locked="0"/>
    </xf>
    <xf numFmtId="0" fontId="48" fillId="14" borderId="37" xfId="0" applyFont="1" applyFill="1" applyBorder="1" applyAlignment="1" applyProtection="1">
      <alignment horizontal="left" vertical="center" wrapText="1"/>
      <protection locked="0"/>
    </xf>
    <xf numFmtId="0" fontId="7" fillId="7" borderId="22" xfId="0" applyFont="1" applyFill="1" applyBorder="1" applyAlignment="1">
      <alignment horizontal="center" vertical="top"/>
    </xf>
    <xf numFmtId="0" fontId="7" fillId="7" borderId="21" xfId="0" applyFont="1" applyFill="1" applyBorder="1" applyAlignment="1">
      <alignment horizontal="center" vertical="top"/>
    </xf>
    <xf numFmtId="0" fontId="2" fillId="7" borderId="22" xfId="0" applyFont="1" applyFill="1" applyBorder="1" applyAlignment="1">
      <alignment horizontal="center" vertical="top"/>
    </xf>
    <xf numFmtId="0" fontId="2" fillId="7" borderId="21" xfId="0" applyFont="1" applyFill="1" applyBorder="1" applyAlignment="1">
      <alignment horizontal="center" vertical="top"/>
    </xf>
    <xf numFmtId="0" fontId="4" fillId="16" borderId="0" xfId="0" applyFont="1" applyFill="1" applyAlignment="1">
      <alignment horizontal="left" vertical="center" wrapText="1"/>
    </xf>
    <xf numFmtId="0" fontId="2" fillId="16" borderId="0" xfId="0" applyFont="1" applyFill="1" applyAlignment="1">
      <alignment horizontal="left" vertical="center" wrapText="1"/>
    </xf>
    <xf numFmtId="41" fontId="66" fillId="16" borderId="47" xfId="0" applyNumberFormat="1" applyFont="1" applyFill="1" applyBorder="1" applyAlignment="1" applyProtection="1">
      <alignment horizontal="left" vertical="center" wrapText="1"/>
      <protection locked="0"/>
    </xf>
    <xf numFmtId="41" fontId="66" fillId="16" borderId="0" xfId="0" applyNumberFormat="1" applyFont="1" applyFill="1" applyAlignment="1" applyProtection="1">
      <alignment horizontal="left" vertical="center" wrapText="1"/>
      <protection locked="0"/>
    </xf>
    <xf numFmtId="41" fontId="66" fillId="16" borderId="35" xfId="0" applyNumberFormat="1" applyFont="1" applyFill="1" applyBorder="1" applyAlignment="1" applyProtection="1">
      <alignment horizontal="left" vertical="center" wrapText="1"/>
      <protection locked="0"/>
    </xf>
    <xf numFmtId="41" fontId="66" fillId="16" borderId="18" xfId="0" applyNumberFormat="1" applyFont="1" applyFill="1" applyBorder="1" applyAlignment="1" applyProtection="1">
      <alignment horizontal="left" vertical="center" wrapText="1"/>
      <protection locked="0"/>
    </xf>
    <xf numFmtId="41" fontId="66" fillId="16" borderId="2" xfId="0" applyNumberFormat="1" applyFont="1" applyFill="1" applyBorder="1" applyAlignment="1" applyProtection="1">
      <alignment horizontal="left" vertical="center" wrapText="1"/>
      <protection locked="0"/>
    </xf>
    <xf numFmtId="41" fontId="66" fillId="16" borderId="19" xfId="0" applyNumberFormat="1" applyFont="1" applyFill="1" applyBorder="1" applyAlignment="1" applyProtection="1">
      <alignment horizontal="left" vertical="center" wrapText="1"/>
      <protection locked="0"/>
    </xf>
    <xf numFmtId="41" fontId="41" fillId="16" borderId="40" xfId="0" applyNumberFormat="1" applyFont="1" applyFill="1" applyBorder="1" applyAlignment="1" applyProtection="1">
      <alignment horizontal="center"/>
      <protection locked="0"/>
    </xf>
    <xf numFmtId="41" fontId="41" fillId="16" borderId="41" xfId="0" applyNumberFormat="1" applyFont="1" applyFill="1" applyBorder="1" applyAlignment="1" applyProtection="1">
      <alignment horizontal="center"/>
      <protection locked="0"/>
    </xf>
    <xf numFmtId="41" fontId="41" fillId="16" borderId="42" xfId="0" applyNumberFormat="1" applyFont="1" applyFill="1" applyBorder="1" applyAlignment="1" applyProtection="1">
      <alignment horizontal="center"/>
      <protection locked="0"/>
    </xf>
    <xf numFmtId="41" fontId="41" fillId="16" borderId="43" xfId="0" applyNumberFormat="1" applyFont="1" applyFill="1" applyBorder="1" applyAlignment="1" applyProtection="1">
      <alignment horizontal="center"/>
      <protection locked="0"/>
    </xf>
    <xf numFmtId="0" fontId="39" fillId="13" borderId="9" xfId="0" applyFont="1" applyFill="1" applyBorder="1" applyAlignment="1">
      <alignment horizontal="center" vertical="center"/>
    </xf>
    <xf numFmtId="0" fontId="39" fillId="13" borderId="36" xfId="0" applyFont="1" applyFill="1" applyBorder="1" applyAlignment="1">
      <alignment horizontal="center" vertical="center"/>
    </xf>
    <xf numFmtId="0" fontId="39" fillId="13" borderId="10" xfId="0" applyFont="1" applyFill="1" applyBorder="1" applyAlignment="1">
      <alignment horizontal="center" vertical="center"/>
    </xf>
    <xf numFmtId="0" fontId="39" fillId="13" borderId="10" xfId="0" applyFont="1" applyFill="1" applyBorder="1" applyAlignment="1">
      <alignment horizontal="center" vertical="center" wrapText="1"/>
    </xf>
    <xf numFmtId="0" fontId="39" fillId="13" borderId="10" xfId="0" applyFont="1" applyFill="1" applyBorder="1" applyAlignment="1">
      <alignment horizontal="center" vertical="center" wrapText="1" shrinkToFit="1"/>
    </xf>
    <xf numFmtId="0" fontId="39" fillId="13" borderId="11" xfId="0" applyFont="1" applyFill="1" applyBorder="1" applyAlignment="1">
      <alignment horizontal="center" vertical="center"/>
    </xf>
    <xf numFmtId="0" fontId="2" fillId="16" borderId="0" xfId="0" applyFont="1" applyFill="1" applyAlignment="1" applyProtection="1">
      <alignment horizontal="center" vertical="center"/>
      <protection locked="0"/>
    </xf>
    <xf numFmtId="0" fontId="118" fillId="16" borderId="0" xfId="0" applyFont="1" applyFill="1" applyAlignment="1">
      <alignment horizontal="left" vertical="center" wrapText="1"/>
    </xf>
    <xf numFmtId="0" fontId="27" fillId="0" borderId="30" xfId="0" applyFont="1" applyBorder="1" applyAlignment="1">
      <alignment horizontal="center" vertical="center"/>
    </xf>
    <xf numFmtId="0" fontId="27" fillId="0" borderId="31" xfId="0" applyFont="1" applyBorder="1" applyAlignment="1">
      <alignment horizontal="center" vertical="center"/>
    </xf>
    <xf numFmtId="0" fontId="105" fillId="0" borderId="0" xfId="0" applyFont="1" applyAlignment="1">
      <alignment horizontal="left" vertical="center" wrapText="1"/>
    </xf>
    <xf numFmtId="177" fontId="30" fillId="16" borderId="2" xfId="0" applyNumberFormat="1" applyFont="1" applyFill="1" applyBorder="1" applyAlignment="1" applyProtection="1">
      <alignment horizontal="left" vertical="center"/>
      <protection locked="0"/>
    </xf>
    <xf numFmtId="0" fontId="31" fillId="16" borderId="2" xfId="0" applyFont="1" applyFill="1" applyBorder="1" applyAlignment="1" applyProtection="1">
      <alignment horizontal="left" vertical="center"/>
      <protection locked="0"/>
    </xf>
    <xf numFmtId="0" fontId="91" fillId="16" borderId="0" xfId="0" applyFont="1" applyFill="1" applyAlignment="1">
      <alignment horizontal="left" vertical="center" wrapText="1"/>
    </xf>
    <xf numFmtId="0" fontId="37" fillId="23" borderId="64" xfId="0" applyFont="1" applyFill="1" applyBorder="1" applyAlignment="1">
      <alignment horizontal="center" vertical="center"/>
    </xf>
    <xf numFmtId="0" fontId="37" fillId="23" borderId="22" xfId="0" applyFont="1" applyFill="1" applyBorder="1" applyAlignment="1">
      <alignment horizontal="center" vertical="center"/>
    </xf>
    <xf numFmtId="0" fontId="12" fillId="25" borderId="2" xfId="0" applyFont="1" applyFill="1" applyBorder="1" applyAlignment="1" applyProtection="1">
      <alignment horizontal="left" vertical="center"/>
      <protection locked="0"/>
    </xf>
    <xf numFmtId="0" fontId="89" fillId="7" borderId="43" xfId="0" applyFont="1" applyFill="1" applyBorder="1" applyAlignment="1">
      <alignment horizontal="left" vertical="center"/>
    </xf>
    <xf numFmtId="0" fontId="89" fillId="7" borderId="41" xfId="0" applyFont="1" applyFill="1" applyBorder="1" applyAlignment="1">
      <alignment horizontal="left" vertical="center"/>
    </xf>
    <xf numFmtId="0" fontId="89" fillId="7" borderId="42" xfId="0" applyFont="1" applyFill="1" applyBorder="1" applyAlignment="1">
      <alignment horizontal="left" vertical="center"/>
    </xf>
    <xf numFmtId="0" fontId="37" fillId="23" borderId="59" xfId="0" applyFont="1" applyFill="1" applyBorder="1" applyAlignment="1">
      <alignment horizontal="center" vertical="center"/>
    </xf>
    <xf numFmtId="0" fontId="2" fillId="0" borderId="50" xfId="0" applyFont="1" applyBorder="1" applyAlignment="1">
      <alignment horizontal="right"/>
    </xf>
    <xf numFmtId="0" fontId="2" fillId="0" borderId="13" xfId="0" applyFont="1" applyBorder="1" applyAlignment="1">
      <alignment horizontal="right"/>
    </xf>
    <xf numFmtId="41" fontId="72" fillId="25" borderId="50" xfId="0" applyNumberFormat="1" applyFont="1" applyFill="1" applyBorder="1" applyAlignment="1" applyProtection="1">
      <alignment horizontal="center"/>
      <protection locked="0"/>
    </xf>
    <xf numFmtId="41" fontId="72" fillId="25" borderId="13" xfId="0" applyNumberFormat="1" applyFont="1" applyFill="1" applyBorder="1" applyAlignment="1" applyProtection="1">
      <alignment horizontal="center"/>
      <protection locked="0"/>
    </xf>
    <xf numFmtId="0" fontId="89" fillId="0" borderId="52" xfId="0" applyFont="1" applyBorder="1" applyAlignment="1">
      <alignment horizontal="left" vertical="center"/>
    </xf>
    <xf numFmtId="0" fontId="89" fillId="0" borderId="67" xfId="0" applyFont="1" applyBorder="1" applyAlignment="1">
      <alignment horizontal="left" vertical="center"/>
    </xf>
    <xf numFmtId="0" fontId="89" fillId="0" borderId="36" xfId="0" applyFont="1" applyBorder="1" applyAlignment="1">
      <alignment horizontal="left" vertical="center"/>
    </xf>
    <xf numFmtId="0" fontId="89" fillId="0" borderId="43" xfId="0" applyFont="1" applyBorder="1" applyAlignment="1">
      <alignment horizontal="left" vertical="center"/>
    </xf>
    <xf numFmtId="0" fontId="89" fillId="0" borderId="41" xfId="0" applyFont="1" applyBorder="1" applyAlignment="1">
      <alignment horizontal="left" vertical="center"/>
    </xf>
    <xf numFmtId="0" fontId="89" fillId="0" borderId="42" xfId="0" applyFont="1" applyBorder="1" applyAlignment="1">
      <alignment horizontal="left" vertical="center"/>
    </xf>
    <xf numFmtId="0" fontId="89" fillId="7" borderId="52" xfId="0" applyFont="1" applyFill="1" applyBorder="1" applyAlignment="1">
      <alignment horizontal="left" vertical="center"/>
    </xf>
    <xf numFmtId="0" fontId="89" fillId="7" borderId="67" xfId="0" applyFont="1" applyFill="1" applyBorder="1" applyAlignment="1">
      <alignment horizontal="left" vertical="center"/>
    </xf>
    <xf numFmtId="0" fontId="89" fillId="7" borderId="36" xfId="0" applyFont="1" applyFill="1" applyBorder="1" applyAlignment="1">
      <alignment horizontal="left" vertical="center"/>
    </xf>
    <xf numFmtId="0" fontId="32" fillId="7" borderId="9" xfId="0" applyFont="1" applyFill="1" applyBorder="1" applyAlignment="1">
      <alignment horizontal="left" vertical="top" wrapText="1"/>
    </xf>
    <xf numFmtId="0" fontId="32" fillId="7" borderId="36" xfId="0" applyFont="1" applyFill="1" applyBorder="1" applyAlignment="1">
      <alignment horizontal="left" vertical="top" wrapText="1"/>
    </xf>
    <xf numFmtId="0" fontId="32" fillId="7" borderId="10" xfId="0" applyFont="1" applyFill="1" applyBorder="1" applyAlignment="1">
      <alignment horizontal="left" vertical="top" wrapText="1"/>
    </xf>
    <xf numFmtId="0" fontId="32" fillId="7" borderId="12" xfId="0" applyFont="1" applyFill="1" applyBorder="1" applyAlignment="1">
      <alignment horizontal="left" vertical="top" wrapText="1"/>
    </xf>
    <xf numFmtId="0" fontId="32" fillId="7" borderId="42" xfId="0" applyFont="1" applyFill="1" applyBorder="1" applyAlignment="1">
      <alignment horizontal="left" vertical="top" wrapText="1"/>
    </xf>
    <xf numFmtId="0" fontId="32" fillId="7" borderId="13" xfId="0" applyFont="1" applyFill="1" applyBorder="1" applyAlignment="1">
      <alignment horizontal="left" vertical="top" wrapText="1"/>
    </xf>
    <xf numFmtId="0" fontId="6" fillId="23" borderId="20" xfId="0" applyFont="1" applyFill="1" applyBorder="1" applyAlignment="1">
      <alignment horizontal="center" vertical="center"/>
    </xf>
    <xf numFmtId="0" fontId="6" fillId="23" borderId="59" xfId="0" applyFont="1" applyFill="1" applyBorder="1" applyAlignment="1">
      <alignment horizontal="center" vertical="center"/>
    </xf>
    <xf numFmtId="177" fontId="71" fillId="25" borderId="2" xfId="0" applyNumberFormat="1" applyFont="1" applyFill="1" applyBorder="1" applyAlignment="1" applyProtection="1">
      <alignment horizontal="left" vertical="center"/>
      <protection locked="0"/>
    </xf>
    <xf numFmtId="0" fontId="37" fillId="23" borderId="20" xfId="0" applyFont="1" applyFill="1" applyBorder="1" applyAlignment="1">
      <alignment horizontal="center" vertical="center"/>
    </xf>
    <xf numFmtId="0" fontId="37" fillId="23" borderId="21" xfId="0" applyFont="1" applyFill="1" applyBorder="1" applyAlignment="1">
      <alignment horizontal="center" vertical="center"/>
    </xf>
    <xf numFmtId="42" fontId="68" fillId="0" borderId="15" xfId="0" applyNumberFormat="1" applyFont="1" applyBorder="1" applyAlignment="1">
      <alignment horizontal="center" vertical="center"/>
    </xf>
    <xf numFmtId="42" fontId="68" fillId="0" borderId="17" xfId="0" applyNumberFormat="1" applyFont="1" applyBorder="1" applyAlignment="1">
      <alignment horizontal="center" vertical="center"/>
    </xf>
    <xf numFmtId="42" fontId="68" fillId="0" borderId="18" xfId="0" applyNumberFormat="1" applyFont="1" applyBorder="1" applyAlignment="1">
      <alignment horizontal="center" vertical="center"/>
    </xf>
    <xf numFmtId="42" fontId="68" fillId="0" borderId="19" xfId="0" applyNumberFormat="1" applyFont="1" applyBorder="1" applyAlignment="1">
      <alignment horizontal="center" vertical="center"/>
    </xf>
    <xf numFmtId="0" fontId="37" fillId="23" borderId="31" xfId="0" applyFont="1" applyFill="1" applyBorder="1" applyAlignment="1">
      <alignment horizontal="center" vertical="center"/>
    </xf>
    <xf numFmtId="0" fontId="37" fillId="23" borderId="30" xfId="0" applyFont="1" applyFill="1" applyBorder="1" applyAlignment="1">
      <alignment horizontal="center" vertical="center"/>
    </xf>
    <xf numFmtId="0" fontId="2" fillId="7" borderId="10" xfId="0" applyFont="1" applyFill="1" applyBorder="1" applyAlignment="1">
      <alignment horizontal="right"/>
    </xf>
    <xf numFmtId="0" fontId="2" fillId="7" borderId="13" xfId="0" applyFont="1" applyFill="1" applyBorder="1" applyAlignment="1">
      <alignment horizontal="right"/>
    </xf>
    <xf numFmtId="41" fontId="72" fillId="26" borderId="10" xfId="0" applyNumberFormat="1" applyFont="1" applyFill="1" applyBorder="1" applyAlignment="1" applyProtection="1">
      <alignment horizontal="center"/>
      <protection locked="0"/>
    </xf>
    <xf numFmtId="41" fontId="72" fillId="26" borderId="13" xfId="0" applyNumberFormat="1" applyFont="1" applyFill="1" applyBorder="1" applyAlignment="1" applyProtection="1">
      <alignment horizontal="center"/>
      <protection locked="0"/>
    </xf>
    <xf numFmtId="0" fontId="37" fillId="23" borderId="32" xfId="0" applyFont="1" applyFill="1" applyBorder="1" applyAlignment="1">
      <alignment horizontal="center" vertical="center"/>
    </xf>
    <xf numFmtId="0" fontId="32" fillId="0" borderId="49" xfId="0" applyFont="1" applyBorder="1" applyAlignment="1">
      <alignment horizontal="left" vertical="top" wrapText="1"/>
    </xf>
    <xf numFmtId="0" fontId="32" fillId="0" borderId="65" xfId="0" applyFont="1" applyBorder="1" applyAlignment="1">
      <alignment horizontal="left" vertical="top" wrapText="1"/>
    </xf>
    <xf numFmtId="0" fontId="32" fillId="0" borderId="50" xfId="0" applyFont="1" applyBorder="1" applyAlignment="1">
      <alignment horizontal="left" vertical="top" wrapText="1"/>
    </xf>
    <xf numFmtId="0" fontId="32" fillId="0" borderId="12" xfId="0" applyFont="1" applyBorder="1" applyAlignment="1">
      <alignment horizontal="left" vertical="top" wrapText="1"/>
    </xf>
    <xf numFmtId="0" fontId="32" fillId="0" borderId="42" xfId="0" applyFont="1" applyBorder="1" applyAlignment="1">
      <alignment horizontal="left" vertical="top" wrapText="1"/>
    </xf>
    <xf numFmtId="0" fontId="32" fillId="0" borderId="13" xfId="0" applyFont="1" applyBorder="1" applyAlignment="1">
      <alignment horizontal="left" vertical="top" wrapText="1"/>
    </xf>
    <xf numFmtId="0" fontId="90" fillId="0" borderId="0" xfId="0" applyFont="1" applyAlignment="1">
      <alignment horizontal="left" vertical="center"/>
    </xf>
    <xf numFmtId="0" fontId="2" fillId="25" borderId="20" xfId="0" applyFont="1" applyFill="1" applyBorder="1" applyAlignment="1" applyProtection="1">
      <alignment horizontal="center" vertical="center"/>
      <protection locked="0"/>
    </xf>
    <xf numFmtId="0" fontId="2" fillId="25" borderId="59" xfId="0" applyFont="1" applyFill="1" applyBorder="1" applyAlignment="1" applyProtection="1">
      <alignment horizontal="center" vertical="center"/>
      <protection locked="0"/>
    </xf>
    <xf numFmtId="0" fontId="18" fillId="6" borderId="61" xfId="0" applyFont="1" applyFill="1" applyBorder="1" applyAlignment="1">
      <alignment horizontal="center" vertical="center"/>
    </xf>
    <xf numFmtId="0" fontId="18" fillId="6" borderId="37" xfId="0" applyFont="1" applyFill="1" applyBorder="1" applyAlignment="1">
      <alignment horizontal="center" vertical="center"/>
    </xf>
    <xf numFmtId="0" fontId="115" fillId="0" borderId="31" xfId="0" applyFont="1" applyBorder="1" applyAlignment="1">
      <alignment horizontal="center" vertical="center" wrapText="1"/>
    </xf>
    <xf numFmtId="0" fontId="90" fillId="0" borderId="31" xfId="0" applyFont="1" applyBorder="1" applyAlignment="1">
      <alignment horizontal="left" vertical="center" wrapText="1" indent="1"/>
    </xf>
    <xf numFmtId="0" fontId="90" fillId="0" borderId="64" xfId="0" applyFont="1" applyBorder="1" applyAlignment="1">
      <alignment horizontal="left" vertical="center" wrapText="1" indent="1"/>
    </xf>
    <xf numFmtId="0" fontId="115" fillId="7" borderId="50" xfId="0" applyFont="1" applyFill="1" applyBorder="1" applyAlignment="1">
      <alignment horizontal="center" vertical="center" wrapText="1"/>
    </xf>
    <xf numFmtId="0" fontId="115" fillId="7" borderId="13" xfId="0" applyFont="1" applyFill="1" applyBorder="1" applyAlignment="1">
      <alignment horizontal="center" vertical="center" wrapText="1"/>
    </xf>
    <xf numFmtId="0" fontId="41" fillId="6" borderId="34" xfId="0" applyFont="1" applyFill="1" applyBorder="1" applyAlignment="1" applyProtection="1">
      <alignment horizontal="left" vertical="center"/>
      <protection locked="0"/>
    </xf>
    <xf numFmtId="0" fontId="41" fillId="6" borderId="48" xfId="0" applyFont="1" applyFill="1" applyBorder="1" applyAlignment="1" applyProtection="1">
      <alignment horizontal="left" vertical="center"/>
      <protection locked="0"/>
    </xf>
    <xf numFmtId="0" fontId="41" fillId="6" borderId="37" xfId="0" applyFont="1" applyFill="1" applyBorder="1" applyAlignment="1" applyProtection="1">
      <alignment horizontal="left" vertical="center"/>
      <protection locked="0"/>
    </xf>
    <xf numFmtId="42" fontId="68" fillId="0" borderId="30" xfId="0" applyNumberFormat="1" applyFont="1" applyBorder="1" applyAlignment="1">
      <alignment horizontal="center" vertical="center"/>
    </xf>
    <xf numFmtId="42" fontId="68" fillId="0" borderId="32" xfId="0" applyNumberFormat="1" applyFont="1" applyBorder="1" applyAlignment="1">
      <alignment horizontal="center" vertical="center"/>
    </xf>
    <xf numFmtId="42" fontId="68" fillId="7" borderId="47" xfId="0" applyNumberFormat="1" applyFont="1" applyFill="1" applyBorder="1" applyAlignment="1">
      <alignment horizontal="center" vertical="center"/>
    </xf>
    <xf numFmtId="42" fontId="68" fillId="7" borderId="35" xfId="0" applyNumberFormat="1" applyFont="1" applyFill="1" applyBorder="1" applyAlignment="1">
      <alignment horizontal="center" vertical="center"/>
    </xf>
    <xf numFmtId="42" fontId="68" fillId="7" borderId="18" xfId="0" applyNumberFormat="1" applyFont="1" applyFill="1" applyBorder="1" applyAlignment="1">
      <alignment horizontal="center" vertical="center"/>
    </xf>
    <xf numFmtId="42" fontId="68" fillId="7" borderId="19" xfId="0" applyNumberFormat="1" applyFont="1" applyFill="1" applyBorder="1" applyAlignment="1">
      <alignment horizontal="center" vertical="center"/>
    </xf>
    <xf numFmtId="0" fontId="93" fillId="0" borderId="0" xfId="0" applyFont="1" applyAlignment="1">
      <alignment horizontal="left" vertical="center" wrapText="1"/>
    </xf>
    <xf numFmtId="0" fontId="18" fillId="14" borderId="61" xfId="0" applyFont="1" applyFill="1" applyBorder="1" applyAlignment="1">
      <alignment horizontal="center" vertical="center"/>
    </xf>
    <xf numFmtId="0" fontId="18" fillId="14" borderId="37" xfId="0" applyFont="1" applyFill="1" applyBorder="1" applyAlignment="1">
      <alignment horizontal="center" vertical="center"/>
    </xf>
    <xf numFmtId="0" fontId="37" fillId="13" borderId="45" xfId="0" applyFont="1" applyFill="1" applyBorder="1" applyAlignment="1">
      <alignment horizontal="center" vertical="center" wrapText="1"/>
    </xf>
    <xf numFmtId="0" fontId="37" fillId="13" borderId="57" xfId="0" applyFont="1" applyFill="1" applyBorder="1" applyAlignment="1">
      <alignment horizontal="center" vertical="center" wrapText="1"/>
    </xf>
    <xf numFmtId="0" fontId="37" fillId="13" borderId="65" xfId="0" applyFont="1" applyFill="1" applyBorder="1" applyAlignment="1">
      <alignment horizontal="center" vertical="center" wrapText="1"/>
    </xf>
    <xf numFmtId="0" fontId="90" fillId="0" borderId="0" xfId="0" applyFont="1" applyAlignment="1">
      <alignment vertical="center" wrapText="1"/>
    </xf>
    <xf numFmtId="0" fontId="90" fillId="7" borderId="13" xfId="0" applyFont="1" applyFill="1" applyBorder="1" applyAlignment="1">
      <alignment horizontal="center"/>
    </xf>
    <xf numFmtId="0" fontId="41" fillId="14" borderId="34" xfId="0" applyFont="1" applyFill="1" applyBorder="1" applyAlignment="1" applyProtection="1">
      <alignment horizontal="left" vertical="center"/>
      <protection locked="0"/>
    </xf>
    <xf numFmtId="0" fontId="41" fillId="14" borderId="48" xfId="0" applyFont="1" applyFill="1" applyBorder="1" applyAlignment="1" applyProtection="1">
      <alignment horizontal="left" vertical="center"/>
      <protection locked="0"/>
    </xf>
    <xf numFmtId="0" fontId="41" fillId="14" borderId="37" xfId="0" applyFont="1" applyFill="1" applyBorder="1" applyAlignment="1" applyProtection="1">
      <alignment horizontal="left" vertical="center"/>
      <protection locked="0"/>
    </xf>
    <xf numFmtId="0" fontId="36" fillId="13" borderId="60" xfId="0" applyFont="1" applyFill="1" applyBorder="1" applyAlignment="1">
      <alignment horizontal="center" vertical="center"/>
    </xf>
    <xf numFmtId="0" fontId="36" fillId="13" borderId="36" xfId="0" applyFont="1" applyFill="1" applyBorder="1" applyAlignment="1">
      <alignment horizontal="center" vertical="center"/>
    </xf>
    <xf numFmtId="0" fontId="2" fillId="26" borderId="15" xfId="0" applyFont="1" applyFill="1" applyBorder="1" applyAlignment="1" applyProtection="1">
      <alignment horizontal="center" vertical="center"/>
      <protection locked="0"/>
    </xf>
    <xf numFmtId="0" fontId="2" fillId="26" borderId="69" xfId="0" applyFont="1" applyFill="1" applyBorder="1" applyAlignment="1" applyProtection="1">
      <alignment horizontal="center" vertical="center"/>
      <protection locked="0"/>
    </xf>
    <xf numFmtId="0" fontId="2" fillId="26" borderId="18" xfId="0" applyFont="1" applyFill="1" applyBorder="1" applyAlignment="1" applyProtection="1">
      <alignment horizontal="center" vertical="center"/>
      <protection locked="0"/>
    </xf>
    <xf numFmtId="0" fontId="2" fillId="26" borderId="68" xfId="0" applyFont="1" applyFill="1" applyBorder="1" applyAlignment="1" applyProtection="1">
      <alignment horizontal="center" vertical="center"/>
      <protection locked="0"/>
    </xf>
    <xf numFmtId="0" fontId="107" fillId="23" borderId="45" xfId="0" applyFont="1" applyFill="1" applyBorder="1" applyAlignment="1">
      <alignment horizontal="center" vertical="center"/>
    </xf>
    <xf numFmtId="0" fontId="107" fillId="23" borderId="57" xfId="0" applyFont="1" applyFill="1" applyBorder="1" applyAlignment="1">
      <alignment horizontal="center" vertical="center"/>
    </xf>
    <xf numFmtId="0" fontId="107" fillId="23" borderId="65" xfId="0" applyFont="1" applyFill="1" applyBorder="1" applyAlignment="1">
      <alignment horizontal="center" vertical="center"/>
    </xf>
    <xf numFmtId="0" fontId="90" fillId="7" borderId="66" xfId="0" applyFont="1" applyFill="1" applyBorder="1" applyAlignment="1">
      <alignment horizontal="left" vertical="center" wrapText="1"/>
    </xf>
    <xf numFmtId="0" fontId="90" fillId="7" borderId="0" xfId="0" applyFont="1" applyFill="1" applyAlignment="1">
      <alignment horizontal="left" vertical="center" wrapText="1"/>
    </xf>
    <xf numFmtId="0" fontId="90" fillId="7" borderId="63" xfId="0" applyFont="1" applyFill="1" applyBorder="1" applyAlignment="1">
      <alignment horizontal="left" vertical="center" wrapText="1"/>
    </xf>
    <xf numFmtId="0" fontId="90" fillId="7" borderId="2" xfId="0" applyFont="1" applyFill="1" applyBorder="1" applyAlignment="1">
      <alignment horizontal="left" vertical="center" wrapText="1"/>
    </xf>
    <xf numFmtId="42" fontId="67" fillId="7" borderId="50" xfId="0" applyNumberFormat="1" applyFont="1" applyFill="1" applyBorder="1" applyAlignment="1">
      <alignment horizontal="right" wrapText="1"/>
    </xf>
    <xf numFmtId="42" fontId="67" fillId="7" borderId="13" xfId="0" applyNumberFormat="1" applyFont="1" applyFill="1" applyBorder="1" applyAlignment="1">
      <alignment horizontal="right" wrapText="1"/>
    </xf>
    <xf numFmtId="0" fontId="36" fillId="13" borderId="9" xfId="0" applyFont="1" applyFill="1" applyBorder="1" applyAlignment="1">
      <alignment horizontal="center" vertical="center"/>
    </xf>
    <xf numFmtId="0" fontId="36" fillId="13" borderId="11" xfId="0" applyFont="1" applyFill="1" applyBorder="1" applyAlignment="1">
      <alignment horizontal="center" vertical="center"/>
    </xf>
    <xf numFmtId="42" fontId="69" fillId="0" borderId="12" xfId="0" applyNumberFormat="1" applyFont="1" applyBorder="1" applyAlignment="1">
      <alignment horizontal="center" vertical="center"/>
    </xf>
    <xf numFmtId="0" fontId="69" fillId="0" borderId="14" xfId="0" applyFont="1" applyBorder="1" applyAlignment="1">
      <alignment horizontal="center" vertical="center"/>
    </xf>
    <xf numFmtId="0" fontId="12" fillId="25" borderId="2" xfId="0" applyFont="1" applyFill="1" applyBorder="1" applyAlignment="1">
      <alignment horizontal="center" vertical="center"/>
    </xf>
    <xf numFmtId="0" fontId="138" fillId="25" borderId="0" xfId="0" applyFont="1" applyFill="1" applyAlignment="1">
      <alignment horizontal="left" vertical="center" wrapText="1"/>
    </xf>
    <xf numFmtId="0" fontId="73" fillId="26" borderId="5" xfId="0" applyFont="1" applyFill="1" applyBorder="1" applyAlignment="1">
      <alignment horizontal="center" vertical="center" wrapText="1"/>
    </xf>
    <xf numFmtId="0" fontId="73" fillId="26" borderId="6" xfId="0" applyFont="1" applyFill="1" applyBorder="1" applyAlignment="1">
      <alignment horizontal="center" vertical="center" wrapText="1"/>
    </xf>
    <xf numFmtId="0" fontId="76" fillId="0" borderId="5" xfId="0" applyFont="1" applyBorder="1" applyAlignment="1">
      <alignment horizontal="justify" vertical="center" wrapText="1"/>
    </xf>
    <xf numFmtId="0" fontId="76" fillId="0" borderId="6" xfId="0" applyFont="1" applyBorder="1" applyAlignment="1">
      <alignment horizontal="justify" vertical="center" wrapText="1"/>
    </xf>
    <xf numFmtId="0" fontId="77" fillId="25" borderId="5" xfId="0" applyFont="1" applyFill="1" applyBorder="1" applyAlignment="1">
      <alignment horizontal="justify" vertical="center" wrapText="1"/>
    </xf>
    <xf numFmtId="0" fontId="77" fillId="25" borderId="6" xfId="0" applyFont="1" applyFill="1" applyBorder="1" applyAlignment="1">
      <alignment horizontal="justify" vertical="center" wrapText="1"/>
    </xf>
    <xf numFmtId="0" fontId="4" fillId="24" borderId="76" xfId="0" applyFont="1" applyFill="1" applyBorder="1" applyAlignment="1">
      <alignment horizontal="justify" vertical="center" wrapText="1"/>
    </xf>
    <xf numFmtId="0" fontId="4" fillId="24" borderId="75" xfId="0" applyFont="1" applyFill="1" applyBorder="1" applyAlignment="1">
      <alignment horizontal="justify" vertical="center" wrapText="1"/>
    </xf>
    <xf numFmtId="0" fontId="4" fillId="24" borderId="76" xfId="0" applyFont="1" applyFill="1" applyBorder="1" applyAlignment="1">
      <alignment horizontal="left" vertical="center" wrapText="1"/>
    </xf>
    <xf numFmtId="0" fontId="4" fillId="24" borderId="75" xfId="0" applyFont="1" applyFill="1" applyBorder="1" applyAlignment="1">
      <alignment horizontal="left" vertical="center" wrapText="1"/>
    </xf>
    <xf numFmtId="0" fontId="80" fillId="0" borderId="74" xfId="0" applyFont="1" applyBorder="1" applyAlignment="1">
      <alignment horizontal="right" vertical="center" textRotation="255" wrapText="1"/>
    </xf>
    <xf numFmtId="0" fontId="80" fillId="0" borderId="7" xfId="0" applyFont="1" applyBorder="1" applyAlignment="1">
      <alignment horizontal="right" vertical="center" textRotation="255" wrapText="1"/>
    </xf>
    <xf numFmtId="0" fontId="80" fillId="0" borderId="71" xfId="0" applyFont="1" applyBorder="1" applyAlignment="1">
      <alignment horizontal="right" vertical="center" textRotation="255" wrapText="1"/>
    </xf>
    <xf numFmtId="0" fontId="28" fillId="0" borderId="169" xfId="0" applyFont="1" applyBorder="1" applyAlignment="1">
      <alignment horizontal="center" vertical="center" wrapText="1"/>
    </xf>
    <xf numFmtId="0" fontId="28" fillId="0" borderId="172" xfId="0" applyFont="1" applyBorder="1" applyAlignment="1">
      <alignment horizontal="left"/>
    </xf>
    <xf numFmtId="0" fontId="115" fillId="0" borderId="0" xfId="0" applyFont="1" applyFill="1">
      <alignment vertical="center"/>
    </xf>
    <xf numFmtId="176" fontId="159" fillId="28" borderId="138" xfId="0" applyNumberFormat="1" applyFont="1" applyFill="1" applyBorder="1" applyAlignment="1" applyProtection="1">
      <alignment horizontal="center" vertical="center"/>
      <protection locked="0"/>
    </xf>
    <xf numFmtId="176" fontId="159" fillId="29" borderId="171" xfId="0" applyNumberFormat="1" applyFont="1" applyFill="1" applyBorder="1" applyAlignment="1" applyProtection="1">
      <alignment horizontal="center" vertical="center"/>
      <protection locked="0"/>
    </xf>
  </cellXfs>
  <cellStyles count="2">
    <cellStyle name="ハイパーリンク" xfId="1" builtinId="8"/>
    <cellStyle name="標準" xfId="0" builtinId="0"/>
  </cellStyles>
  <dxfs count="357">
    <dxf>
      <font>
        <b/>
        <i val="0"/>
        <color theme="9"/>
      </font>
    </dxf>
    <dxf>
      <fill>
        <patternFill>
          <bgColor theme="9" tint="0.79998168889431442"/>
        </patternFill>
      </fill>
    </dxf>
    <dxf>
      <font>
        <b/>
        <i val="0"/>
        <color theme="9"/>
      </font>
    </dxf>
    <dxf>
      <fill>
        <patternFill>
          <bgColor theme="9" tint="0.59996337778862885"/>
        </patternFill>
      </fill>
    </dxf>
    <dxf>
      <font>
        <b/>
        <i val="0"/>
        <color theme="9"/>
      </font>
    </dxf>
    <dxf>
      <fill>
        <patternFill>
          <bgColor theme="9" tint="0.79998168889431442"/>
        </patternFill>
      </fill>
    </dxf>
    <dxf>
      <font>
        <b/>
        <i val="0"/>
        <color theme="9"/>
      </font>
    </dxf>
    <dxf>
      <fill>
        <patternFill>
          <bgColor theme="9" tint="0.59996337778862885"/>
        </patternFill>
      </fill>
    </dxf>
    <dxf>
      <font>
        <b/>
        <i val="0"/>
        <color theme="9"/>
      </font>
    </dxf>
    <dxf>
      <fill>
        <patternFill>
          <bgColor theme="9" tint="0.59996337778862885"/>
        </patternFill>
      </fill>
    </dxf>
    <dxf>
      <font>
        <b/>
        <i val="0"/>
        <color theme="9"/>
      </font>
    </dxf>
    <dxf>
      <fill>
        <patternFill>
          <bgColor theme="9" tint="0.79998168889431442"/>
        </patternFill>
      </fill>
    </dxf>
    <dxf>
      <font>
        <b/>
        <i val="0"/>
        <color theme="9"/>
      </font>
    </dxf>
    <dxf>
      <fill>
        <patternFill>
          <bgColor theme="9" tint="0.59996337778862885"/>
        </patternFill>
      </fill>
    </dxf>
    <dxf>
      <font>
        <b/>
        <i val="0"/>
        <color theme="9"/>
      </font>
    </dxf>
    <dxf>
      <fill>
        <patternFill>
          <bgColor theme="9" tint="0.79998168889431442"/>
        </patternFill>
      </fill>
    </dxf>
    <dxf>
      <font>
        <color theme="9"/>
      </font>
      <fill>
        <patternFill patternType="solid">
          <bgColor theme="9" tint="0.79998168889431442"/>
        </patternFill>
      </fill>
    </dxf>
    <dxf>
      <fill>
        <patternFill>
          <bgColor theme="9" tint="0.79998168889431442"/>
        </patternFill>
      </fill>
    </dxf>
    <dxf>
      <font>
        <color theme="9"/>
      </font>
    </dxf>
    <dxf>
      <fill>
        <patternFill>
          <bgColor theme="9" tint="0.59996337778862885"/>
        </patternFill>
      </fill>
    </dxf>
    <dxf>
      <font>
        <color theme="9"/>
      </font>
    </dxf>
    <dxf>
      <fill>
        <patternFill>
          <bgColor theme="9" tint="0.79998168889431442"/>
        </patternFill>
      </fill>
    </dxf>
    <dxf>
      <font>
        <color theme="9"/>
      </font>
    </dxf>
    <dxf>
      <fill>
        <patternFill>
          <bgColor theme="9" tint="0.59996337778862885"/>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theme="0"/>
        </patternFill>
      </fill>
    </dxf>
    <dxf>
      <fill>
        <patternFill>
          <bgColor rgb="FFFFEBFF"/>
        </patternFill>
      </fill>
    </dxf>
    <dxf>
      <fill>
        <patternFill>
          <bgColor rgb="FFFFCCFF"/>
        </patternFill>
      </fill>
    </dxf>
    <dxf>
      <fill>
        <patternFill>
          <bgColor rgb="FFFFCCFF"/>
        </patternFill>
      </fill>
    </dxf>
    <dxf>
      <fill>
        <patternFill>
          <bgColor rgb="FFD3D3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E7E7FF"/>
        </patternFill>
      </fill>
    </dxf>
    <dxf>
      <fill>
        <patternFill>
          <bgColor rgb="FFFFEBFF"/>
        </patternFill>
      </fill>
    </dxf>
    <dxf>
      <fill>
        <patternFill>
          <bgColor rgb="FFD3D3FF"/>
        </patternFill>
      </fill>
    </dxf>
    <dxf>
      <fill>
        <patternFill>
          <bgColor rgb="FFFFCCFF"/>
        </patternFill>
      </fill>
    </dxf>
    <dxf>
      <fill>
        <patternFill>
          <bgColor rgb="FFFFEBFF"/>
        </patternFill>
      </fill>
    </dxf>
    <dxf>
      <fill>
        <patternFill>
          <bgColor rgb="FFE7E7FF"/>
        </patternFill>
      </fill>
    </dxf>
    <dxf>
      <fill>
        <patternFill>
          <bgColor rgb="FFFFCCFF"/>
        </patternFill>
      </fill>
    </dxf>
    <dxf>
      <fill>
        <patternFill>
          <bgColor rgb="FFD3D3FF"/>
        </patternFill>
      </fill>
    </dxf>
    <dxf>
      <fill>
        <patternFill>
          <bgColor rgb="FFFFEBFF"/>
        </patternFill>
      </fill>
    </dxf>
    <dxf>
      <fill>
        <patternFill>
          <bgColor rgb="FFE7E7FF"/>
        </patternFill>
      </fill>
    </dxf>
    <dxf>
      <fill>
        <patternFill>
          <bgColor theme="0"/>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theme="4" tint="0.79998168889431442"/>
        </patternFill>
      </fill>
    </dxf>
    <dxf>
      <fill>
        <patternFill>
          <bgColor rgb="FFFFEBFF"/>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rgb="FFFFCCFF"/>
        </patternFill>
      </fill>
    </dxf>
    <dxf>
      <fill>
        <patternFill>
          <bgColor theme="4" tint="0.59996337778862885"/>
        </patternFill>
      </fill>
    </dxf>
    <dxf>
      <fill>
        <patternFill>
          <bgColor rgb="FFFFEBFF"/>
        </patternFill>
      </fill>
    </dxf>
    <dxf>
      <fill>
        <patternFill>
          <bgColor theme="4" tint="0.79998168889431442"/>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rgb="FFFFCCFF"/>
        </patternFill>
      </fill>
    </dxf>
    <dxf>
      <fill>
        <patternFill>
          <bgColor theme="4" tint="0.79998168889431442"/>
        </patternFill>
      </fill>
    </dxf>
    <dxf>
      <fill>
        <patternFill>
          <bgColor rgb="FFFFEBFF"/>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ont>
        <b/>
        <i val="0"/>
        <color rgb="FFFF0000"/>
      </font>
      <fill>
        <patternFill>
          <bgColor theme="7" tint="0.39994506668294322"/>
        </patternFill>
      </fill>
    </dxf>
    <dxf>
      <font>
        <b/>
        <i val="0"/>
        <color rgb="FFFF0000"/>
      </font>
      <fill>
        <patternFill>
          <bgColor theme="7" tint="0.3999450666829432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9" tint="0.59996337778862885"/>
        </patternFill>
      </fill>
    </dxf>
    <dxf>
      <fill>
        <patternFill>
          <bgColor rgb="FFFFCCFF"/>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theme="9" tint="0.79998168889431442"/>
        </patternFill>
      </fill>
    </dxf>
    <dxf>
      <fill>
        <patternFill>
          <bgColor rgb="FFFFEBFF"/>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rgb="FFFFCCFF"/>
        </patternFill>
      </fill>
    </dxf>
    <dxf>
      <fill>
        <patternFill>
          <bgColor theme="9" tint="0.59996337778862885"/>
        </patternFill>
      </fill>
    </dxf>
    <dxf>
      <fill>
        <patternFill>
          <bgColor rgb="FFFFEBFF"/>
        </patternFill>
      </fill>
    </dxf>
    <dxf>
      <fill>
        <patternFill>
          <bgColor theme="9" tint="0.79998168889431442"/>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rgb="FFFFCCFF"/>
        </patternFill>
      </fill>
    </dxf>
    <dxf>
      <fill>
        <patternFill>
          <bgColor theme="9" tint="0.79998168889431442"/>
        </patternFill>
      </fill>
    </dxf>
    <dxf>
      <fill>
        <patternFill>
          <bgColor rgb="FFFFEBFF"/>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rgb="FFFFCCFF"/>
        </patternFill>
      </fill>
    </dxf>
    <dxf>
      <fill>
        <patternFill>
          <bgColor theme="9" tint="0.59996337778862885"/>
        </patternFill>
      </fill>
    </dxf>
    <dxf>
      <font>
        <color rgb="FF00B050"/>
      </font>
      <fill>
        <patternFill>
          <bgColor theme="9" tint="0.79998168889431442"/>
        </patternFill>
      </fill>
    </dxf>
    <dxf>
      <fill>
        <patternFill>
          <bgColor theme="9" tint="0.79998168889431442"/>
        </patternFill>
      </fill>
    </dxf>
    <dxf>
      <fill>
        <patternFill>
          <bgColor theme="9" tint="0.79998168889431442"/>
        </patternFill>
      </fill>
    </dxf>
    <dxf>
      <font>
        <color rgb="FF00B050"/>
      </font>
      <fill>
        <patternFill>
          <bgColor theme="9" tint="0.59996337778862885"/>
        </patternFill>
      </fill>
    </dxf>
    <dxf>
      <fill>
        <patternFill>
          <bgColor theme="9" tint="0.59996337778862885"/>
        </patternFill>
      </fill>
    </dxf>
    <dxf>
      <fill>
        <patternFill>
          <bgColor theme="9" tint="0.59996337778862885"/>
        </patternFill>
      </fill>
    </dxf>
    <dxf>
      <font>
        <color rgb="FF00B050"/>
      </font>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79998168889431442"/>
        </patternFill>
      </fill>
    </dxf>
    <dxf>
      <font>
        <color rgb="FF00B050"/>
      </font>
      <fill>
        <patternFill>
          <bgColor theme="9" tint="0.59996337778862885"/>
        </patternFill>
      </fill>
    </dxf>
    <dxf>
      <fill>
        <patternFill>
          <bgColor theme="9" tint="0.59996337778862885"/>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79998168889431442"/>
        </patternFill>
      </fill>
    </dxf>
    <dxf>
      <fill>
        <patternFill>
          <bgColor theme="5" tint="0.59996337778862885"/>
        </patternFill>
      </fill>
    </dxf>
    <dxf>
      <fill>
        <patternFill>
          <bgColor theme="5" tint="0.79998168889431442"/>
        </patternFill>
      </fill>
    </dxf>
    <dxf>
      <font>
        <b/>
        <i val="0"/>
        <color rgb="FF00B050"/>
      </font>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ont>
        <b/>
        <i val="0"/>
        <color rgb="FF00B050"/>
      </font>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7" tint="0.59996337778862885"/>
        </patternFill>
      </fill>
    </dxf>
    <dxf>
      <font>
        <color rgb="FF0070C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8CBAD"/>
      <color rgb="FFF8CBAC"/>
      <color rgb="FFFFCCFF"/>
      <color rgb="FFD3D3FF"/>
      <color rgb="FF4D4D4D"/>
      <color rgb="FFE7E7FF"/>
      <color rgb="FFFFEBFF"/>
      <color rgb="FFFFFFFF"/>
      <color rgb="FFCDCDFF"/>
      <color rgb="FFD9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 dropStyle="combo" dx="33" fmlaRange="$I$55:$I$57" noThreeD="1" sel="1" val="0"/>
</file>

<file path=xl/ctrlProps/ctrlProp10.xml><?xml version="1.0" encoding="utf-8"?>
<formControlPr xmlns="http://schemas.microsoft.com/office/spreadsheetml/2009/9/main" objectType="CheckBox" fmlaLink="$G$12" lockText="1" noThreeD="1"/>
</file>

<file path=xl/ctrlProps/ctrlProp11.xml><?xml version="1.0" encoding="utf-8"?>
<formControlPr xmlns="http://schemas.microsoft.com/office/spreadsheetml/2009/9/main" objectType="CheckBox" fmlaLink="$A$35" lockText="1" noThreeD="1"/>
</file>

<file path=xl/ctrlProps/ctrlProp12.xml><?xml version="1.0" encoding="utf-8"?>
<formControlPr xmlns="http://schemas.microsoft.com/office/spreadsheetml/2009/9/main" objectType="CheckBox" fmlaLink="$A$40" lockText="1" noThreeD="1"/>
</file>

<file path=xl/ctrlProps/ctrlProp13.xml><?xml version="1.0" encoding="utf-8"?>
<formControlPr xmlns="http://schemas.microsoft.com/office/spreadsheetml/2009/9/main" objectType="CheckBox" fmlaLink="$A$41" lockText="1" noThreeD="1"/>
</file>

<file path=xl/ctrlProps/ctrlProp14.xml><?xml version="1.0" encoding="utf-8"?>
<formControlPr xmlns="http://schemas.microsoft.com/office/spreadsheetml/2009/9/main" objectType="CheckBox" fmlaLink="$A$42" lockText="1" noThreeD="1"/>
</file>

<file path=xl/ctrlProps/ctrlProp15.xml><?xml version="1.0" encoding="utf-8"?>
<formControlPr xmlns="http://schemas.microsoft.com/office/spreadsheetml/2009/9/main" objectType="CheckBox" fmlaLink="$A$43" lockText="1" noThreeD="1"/>
</file>

<file path=xl/ctrlProps/ctrlProp16.xml><?xml version="1.0" encoding="utf-8"?>
<formControlPr xmlns="http://schemas.microsoft.com/office/spreadsheetml/2009/9/main" objectType="CheckBox" fmlaLink="$A$44" lockText="1" noThreeD="1"/>
</file>

<file path=xl/ctrlProps/ctrlProp17.xml><?xml version="1.0" encoding="utf-8"?>
<formControlPr xmlns="http://schemas.microsoft.com/office/spreadsheetml/2009/9/main" objectType="CheckBox" fmlaLink="$A$45" lockText="1" noThreeD="1"/>
</file>

<file path=xl/ctrlProps/ctrlProp18.xml><?xml version="1.0" encoding="utf-8"?>
<formControlPr xmlns="http://schemas.microsoft.com/office/spreadsheetml/2009/9/main" objectType="CheckBox" fmlaLink="$A$46" lockText="1" noThreeD="1"/>
</file>

<file path=xl/ctrlProps/ctrlProp19.xml><?xml version="1.0" encoding="utf-8"?>
<formControlPr xmlns="http://schemas.microsoft.com/office/spreadsheetml/2009/9/main" objectType="CheckBox" fmlaLink="$A$47" lockText="1" noThreeD="1"/>
</file>

<file path=xl/ctrlProps/ctrlProp2.xml><?xml version="1.0" encoding="utf-8"?>
<formControlPr xmlns="http://schemas.microsoft.com/office/spreadsheetml/2009/9/main" objectType="Drop" dropLines="3" dropStyle="combo" dx="31" fmlaRange="$I$55:$I$57" noThreeD="1" sel="1" val="0"/>
</file>

<file path=xl/ctrlProps/ctrlProp20.xml><?xml version="1.0" encoding="utf-8"?>
<formControlPr xmlns="http://schemas.microsoft.com/office/spreadsheetml/2009/9/main" objectType="CheckBox" fmlaLink="$A$48" lockText="1" noThreeD="1"/>
</file>

<file path=xl/ctrlProps/ctrlProp21.xml><?xml version="1.0" encoding="utf-8"?>
<formControlPr xmlns="http://schemas.microsoft.com/office/spreadsheetml/2009/9/main" objectType="CheckBox" fmlaLink="$A$49" lockText="1" noThreeD="1"/>
</file>

<file path=xl/ctrlProps/ctrlProp22.xml><?xml version="1.0" encoding="utf-8"?>
<formControlPr xmlns="http://schemas.microsoft.com/office/spreadsheetml/2009/9/main" objectType="CheckBox" fmlaLink="$A$50" lockText="1" noThreeD="1"/>
</file>

<file path=xl/ctrlProps/ctrlProp23.xml><?xml version="1.0" encoding="utf-8"?>
<formControlPr xmlns="http://schemas.microsoft.com/office/spreadsheetml/2009/9/main" objectType="CheckBox" fmlaLink="$A$51" lockText="1" noThreeD="1"/>
</file>

<file path=xl/ctrlProps/ctrlProp24.xml><?xml version="1.0" encoding="utf-8"?>
<formControlPr xmlns="http://schemas.microsoft.com/office/spreadsheetml/2009/9/main" objectType="CheckBox" fmlaLink="$A$52" lockText="1" noThreeD="1"/>
</file>

<file path=xl/ctrlProps/ctrlProp25.xml><?xml version="1.0" encoding="utf-8"?>
<formControlPr xmlns="http://schemas.microsoft.com/office/spreadsheetml/2009/9/main" objectType="CheckBox" fmlaLink="$A$53" lockText="1" noThreeD="1"/>
</file>

<file path=xl/ctrlProps/ctrlProp26.xml><?xml version="1.0" encoding="utf-8"?>
<formControlPr xmlns="http://schemas.microsoft.com/office/spreadsheetml/2009/9/main" objectType="CheckBox" fmlaLink="$A$54" lockText="1" noThreeD="1"/>
</file>

<file path=xl/ctrlProps/ctrlProp27.xml><?xml version="1.0" encoding="utf-8"?>
<formControlPr xmlns="http://schemas.microsoft.com/office/spreadsheetml/2009/9/main" objectType="CheckBox" fmlaLink="$A$55" lockText="1" noThreeD="1"/>
</file>

<file path=xl/ctrlProps/ctrlProp28.xml><?xml version="1.0" encoding="utf-8"?>
<formControlPr xmlns="http://schemas.microsoft.com/office/spreadsheetml/2009/9/main" objectType="CheckBox" fmlaLink="$A56" lockText="1" noThreeD="1"/>
</file>

<file path=xl/ctrlProps/ctrlProp29.xml><?xml version="1.0" encoding="utf-8"?>
<formControlPr xmlns="http://schemas.microsoft.com/office/spreadsheetml/2009/9/main" objectType="CheckBox" fmlaLink="$A$57" lockText="1" noThreeD="1"/>
</file>

<file path=xl/ctrlProps/ctrlProp3.xml><?xml version="1.0" encoding="utf-8"?>
<formControlPr xmlns="http://schemas.microsoft.com/office/spreadsheetml/2009/9/main" objectType="Drop" dropLines="2" dropStyle="combo" dx="31" fmlaRange="$B$54:$B$56" noThreeD="1" sel="2" val="0"/>
</file>

<file path=xl/ctrlProps/ctrlProp30.xml><?xml version="1.0" encoding="utf-8"?>
<formControlPr xmlns="http://schemas.microsoft.com/office/spreadsheetml/2009/9/main" objectType="CheckBox" fmlaLink="$A$58" lockText="1" noThreeD="1"/>
</file>

<file path=xl/ctrlProps/ctrlProp31.xml><?xml version="1.0" encoding="utf-8"?>
<formControlPr xmlns="http://schemas.microsoft.com/office/spreadsheetml/2009/9/main" objectType="CheckBox" fmlaLink="$A$59" lockText="1" noThreeD="1"/>
</file>

<file path=xl/ctrlProps/ctrlProp32.xml><?xml version="1.0" encoding="utf-8"?>
<formControlPr xmlns="http://schemas.microsoft.com/office/spreadsheetml/2009/9/main" objectType="CheckBox" fmlaLink="$A$60" lockText="1" noThreeD="1"/>
</file>

<file path=xl/ctrlProps/ctrlProp33.xml><?xml version="1.0" encoding="utf-8"?>
<formControlPr xmlns="http://schemas.microsoft.com/office/spreadsheetml/2009/9/main" objectType="CheckBox" fmlaLink="$A$61" lockText="1" noThreeD="1"/>
</file>

<file path=xl/ctrlProps/ctrlProp34.xml><?xml version="1.0" encoding="utf-8"?>
<formControlPr xmlns="http://schemas.microsoft.com/office/spreadsheetml/2009/9/main" objectType="CheckBox" fmlaLink="$A$62" lockText="1" noThreeD="1"/>
</file>

<file path=xl/ctrlProps/ctrlProp35.xml><?xml version="1.0" encoding="utf-8"?>
<formControlPr xmlns="http://schemas.microsoft.com/office/spreadsheetml/2009/9/main" objectType="CheckBox" fmlaLink="$A$63" lockText="1" noThreeD="1"/>
</file>

<file path=xl/ctrlProps/ctrlProp36.xml><?xml version="1.0" encoding="utf-8"?>
<formControlPr xmlns="http://schemas.microsoft.com/office/spreadsheetml/2009/9/main" objectType="CheckBox" fmlaLink="$A$64" lockText="1" noThreeD="1"/>
</file>

<file path=xl/ctrlProps/ctrlProp37.xml><?xml version="1.0" encoding="utf-8"?>
<formControlPr xmlns="http://schemas.microsoft.com/office/spreadsheetml/2009/9/main" objectType="CheckBox" fmlaLink="$A$65" lockText="1" noThreeD="1"/>
</file>

<file path=xl/ctrlProps/ctrlProp38.xml><?xml version="1.0" encoding="utf-8"?>
<formControlPr xmlns="http://schemas.microsoft.com/office/spreadsheetml/2009/9/main" objectType="CheckBox" fmlaLink="$A$66" lockText="1" noThreeD="1"/>
</file>

<file path=xl/ctrlProps/ctrlProp39.xml><?xml version="1.0" encoding="utf-8"?>
<formControlPr xmlns="http://schemas.microsoft.com/office/spreadsheetml/2009/9/main" objectType="CheckBox" fmlaLink="$A$67" lockText="1" noThreeD="1"/>
</file>

<file path=xl/ctrlProps/ctrlProp4.xml><?xml version="1.0" encoding="utf-8"?>
<formControlPr xmlns="http://schemas.microsoft.com/office/spreadsheetml/2009/9/main" objectType="Drop" dropLines="3" dropStyle="combo" dx="31" fmlaLink="$M$8" fmlaRange="$B$57:$B$59" noThreeD="1" sel="1" val="0"/>
</file>

<file path=xl/ctrlProps/ctrlProp40.xml><?xml version="1.0" encoding="utf-8"?>
<formControlPr xmlns="http://schemas.microsoft.com/office/spreadsheetml/2009/9/main" objectType="Drop" dropLines="14" dropStyle="combo" dx="33" fmlaLink="$M$16" fmlaRange="$B$73:$B$86" noThreeD="1" sel="1" val="0"/>
</file>

<file path=xl/ctrlProps/ctrlProp41.xml><?xml version="1.0" encoding="utf-8"?>
<formControlPr xmlns="http://schemas.microsoft.com/office/spreadsheetml/2009/9/main" objectType="CheckBox" fmlaLink="$G$14" lockText="1" noThreeD="1"/>
</file>

<file path=xl/ctrlProps/ctrlProp42.xml><?xml version="1.0" encoding="utf-8"?>
<formControlPr xmlns="http://schemas.microsoft.com/office/spreadsheetml/2009/9/main" objectType="CheckBox" fmlaLink="$A$38" lockText="1" noThreeD="1"/>
</file>

<file path=xl/ctrlProps/ctrlProp43.xml><?xml version="1.0" encoding="utf-8"?>
<formControlPr xmlns="http://schemas.microsoft.com/office/spreadsheetml/2009/9/main" objectType="CheckBox" fmlaLink="$A$39" lockText="1" noThreeD="1"/>
</file>

<file path=xl/ctrlProps/ctrlProp44.xml><?xml version="1.0" encoding="utf-8"?>
<formControlPr xmlns="http://schemas.microsoft.com/office/spreadsheetml/2009/9/main" objectType="Drop" dropLines="20" dropStyle="combo" dx="33" fmlaLink="$L$18" fmlaRange="$B$75:$B$94" noThreeD="1" sel="1" val="0"/>
</file>

<file path=xl/ctrlProps/ctrlProp45.xml><?xml version="1.0" encoding="utf-8"?>
<formControlPr xmlns="http://schemas.microsoft.com/office/spreadsheetml/2009/9/main" objectType="CheckBox" fmlaLink="$A$40" lockText="1" noThreeD="1"/>
</file>

<file path=xl/ctrlProps/ctrlProp46.xml><?xml version="1.0" encoding="utf-8"?>
<formControlPr xmlns="http://schemas.microsoft.com/office/spreadsheetml/2009/9/main" objectType="CheckBox" fmlaLink="$G$12" lockText="1" noThreeD="1"/>
</file>

<file path=xl/ctrlProps/ctrlProp47.xml><?xml version="1.0" encoding="utf-8"?>
<formControlPr xmlns="http://schemas.microsoft.com/office/spreadsheetml/2009/9/main" objectType="CheckBox" fmlaLink="$A$37" lockText="1" noThreeD="1"/>
</file>

<file path=xl/ctrlProps/ctrlProp48.xml><?xml version="1.0" encoding="utf-8"?>
<formControlPr xmlns="http://schemas.microsoft.com/office/spreadsheetml/2009/9/main" objectType="CheckBox" fmlaLink="$A$41" lockText="1" noThreeD="1"/>
</file>

<file path=xl/ctrlProps/ctrlProp49.xml><?xml version="1.0" encoding="utf-8"?>
<formControlPr xmlns="http://schemas.microsoft.com/office/spreadsheetml/2009/9/main" objectType="CheckBox" fmlaLink="$A$42" lockText="1" noThreeD="1"/>
</file>

<file path=xl/ctrlProps/ctrlProp5.xml><?xml version="1.0" encoding="utf-8"?>
<formControlPr xmlns="http://schemas.microsoft.com/office/spreadsheetml/2009/9/main" objectType="Drop" dropLines="2" dropStyle="combo" dx="31" fmlaRange="$B$60:$B$61" noThreeD="1" sel="1" val="0"/>
</file>

<file path=xl/ctrlProps/ctrlProp50.xml><?xml version="1.0" encoding="utf-8"?>
<formControlPr xmlns="http://schemas.microsoft.com/office/spreadsheetml/2009/9/main" objectType="CheckBox" fmlaLink="$A$43" lockText="1" noThreeD="1"/>
</file>

<file path=xl/ctrlProps/ctrlProp51.xml><?xml version="1.0" encoding="utf-8"?>
<formControlPr xmlns="http://schemas.microsoft.com/office/spreadsheetml/2009/9/main" objectType="CheckBox" fmlaLink="$A$44" lockText="1" noThreeD="1"/>
</file>

<file path=xl/ctrlProps/ctrlProp52.xml><?xml version="1.0" encoding="utf-8"?>
<formControlPr xmlns="http://schemas.microsoft.com/office/spreadsheetml/2009/9/main" objectType="CheckBox" fmlaLink="$A$45" lockText="1" noThreeD="1"/>
</file>

<file path=xl/ctrlProps/ctrlProp53.xml><?xml version="1.0" encoding="utf-8"?>
<formControlPr xmlns="http://schemas.microsoft.com/office/spreadsheetml/2009/9/main" objectType="CheckBox" fmlaLink="$A$46" lockText="1" noThreeD="1"/>
</file>

<file path=xl/ctrlProps/ctrlProp54.xml><?xml version="1.0" encoding="utf-8"?>
<formControlPr xmlns="http://schemas.microsoft.com/office/spreadsheetml/2009/9/main" objectType="CheckBox" fmlaLink="$A$47" lockText="1" noThreeD="1"/>
</file>

<file path=xl/ctrlProps/ctrlProp55.xml><?xml version="1.0" encoding="utf-8"?>
<formControlPr xmlns="http://schemas.microsoft.com/office/spreadsheetml/2009/9/main" objectType="CheckBox" fmlaLink="$A$48" lockText="1" noThreeD="1"/>
</file>

<file path=xl/ctrlProps/ctrlProp56.xml><?xml version="1.0" encoding="utf-8"?>
<formControlPr xmlns="http://schemas.microsoft.com/office/spreadsheetml/2009/9/main" objectType="CheckBox" fmlaLink="$A$49" lockText="1" noThreeD="1"/>
</file>

<file path=xl/ctrlProps/ctrlProp57.xml><?xml version="1.0" encoding="utf-8"?>
<formControlPr xmlns="http://schemas.microsoft.com/office/spreadsheetml/2009/9/main" objectType="CheckBox" fmlaLink="$A$50" lockText="1" noThreeD="1"/>
</file>

<file path=xl/ctrlProps/ctrlProp58.xml><?xml version="1.0" encoding="utf-8"?>
<formControlPr xmlns="http://schemas.microsoft.com/office/spreadsheetml/2009/9/main" objectType="CheckBox" fmlaLink="$A$51" lockText="1" noThreeD="1"/>
</file>

<file path=xl/ctrlProps/ctrlProp59.xml><?xml version="1.0" encoding="utf-8"?>
<formControlPr xmlns="http://schemas.microsoft.com/office/spreadsheetml/2009/9/main" objectType="CheckBox" fmlaLink="$A$52" lockText="1" noThreeD="1"/>
</file>

<file path=xl/ctrlProps/ctrlProp6.xml><?xml version="1.0" encoding="utf-8"?>
<formControlPr xmlns="http://schemas.microsoft.com/office/spreadsheetml/2009/9/main" objectType="Drop" dropLines="2" dropStyle="combo" dx="31" fmlaRange="$B$62:$B$63" noThreeD="1" sel="1" val="0"/>
</file>

<file path=xl/ctrlProps/ctrlProp60.xml><?xml version="1.0" encoding="utf-8"?>
<formControlPr xmlns="http://schemas.microsoft.com/office/spreadsheetml/2009/9/main" objectType="CheckBox" fmlaLink="$A$53" lockText="1" noThreeD="1"/>
</file>

<file path=xl/ctrlProps/ctrlProp61.xml><?xml version="1.0" encoding="utf-8"?>
<formControlPr xmlns="http://schemas.microsoft.com/office/spreadsheetml/2009/9/main" objectType="CheckBox" fmlaLink="$A$54" lockText="1" noThreeD="1"/>
</file>

<file path=xl/ctrlProps/ctrlProp62.xml><?xml version="1.0" encoding="utf-8"?>
<formControlPr xmlns="http://schemas.microsoft.com/office/spreadsheetml/2009/9/main" objectType="CheckBox" fmlaLink="$A$55" lockText="1" noThreeD="1"/>
</file>

<file path=xl/ctrlProps/ctrlProp63.xml><?xml version="1.0" encoding="utf-8"?>
<formControlPr xmlns="http://schemas.microsoft.com/office/spreadsheetml/2009/9/main" objectType="CheckBox" fmlaLink="$A$56" lockText="1" noThreeD="1"/>
</file>

<file path=xl/ctrlProps/ctrlProp64.xml><?xml version="1.0" encoding="utf-8"?>
<formControlPr xmlns="http://schemas.microsoft.com/office/spreadsheetml/2009/9/main" objectType="CheckBox" fmlaLink="$A$57" lockText="1" noThreeD="1"/>
</file>

<file path=xl/ctrlProps/ctrlProp65.xml><?xml version="1.0" encoding="utf-8"?>
<formControlPr xmlns="http://schemas.microsoft.com/office/spreadsheetml/2009/9/main" objectType="CheckBox" fmlaLink="$A58" lockText="1" noThreeD="1"/>
</file>

<file path=xl/ctrlProps/ctrlProp66.xml><?xml version="1.0" encoding="utf-8"?>
<formControlPr xmlns="http://schemas.microsoft.com/office/spreadsheetml/2009/9/main" objectType="CheckBox" fmlaLink="$A$59" lockText="1" noThreeD="1"/>
</file>

<file path=xl/ctrlProps/ctrlProp67.xml><?xml version="1.0" encoding="utf-8"?>
<formControlPr xmlns="http://schemas.microsoft.com/office/spreadsheetml/2009/9/main" objectType="CheckBox" fmlaLink="$A$60" lockText="1" noThreeD="1"/>
</file>

<file path=xl/ctrlProps/ctrlProp68.xml><?xml version="1.0" encoding="utf-8"?>
<formControlPr xmlns="http://schemas.microsoft.com/office/spreadsheetml/2009/9/main" objectType="CheckBox" fmlaLink="$A$61" lockText="1" noThreeD="1"/>
</file>

<file path=xl/ctrlProps/ctrlProp69.xml><?xml version="1.0" encoding="utf-8"?>
<formControlPr xmlns="http://schemas.microsoft.com/office/spreadsheetml/2009/9/main" objectType="CheckBox" fmlaLink="$A$62" lockText="1" noThreeD="1"/>
</file>

<file path=xl/ctrlProps/ctrlProp7.xml><?xml version="1.0" encoding="utf-8"?>
<formControlPr xmlns="http://schemas.microsoft.com/office/spreadsheetml/2009/9/main" objectType="Drop" dropLines="2" dropStyle="combo" dx="31" fmlaRange="$I$60:$I$61" noThreeD="1" sel="2" val="0"/>
</file>

<file path=xl/ctrlProps/ctrlProp70.xml><?xml version="1.0" encoding="utf-8"?>
<formControlPr xmlns="http://schemas.microsoft.com/office/spreadsheetml/2009/9/main" objectType="CheckBox" fmlaLink="$A$63" lockText="1" noThreeD="1"/>
</file>

<file path=xl/ctrlProps/ctrlProp71.xml><?xml version="1.0" encoding="utf-8"?>
<formControlPr xmlns="http://schemas.microsoft.com/office/spreadsheetml/2009/9/main" objectType="CheckBox" fmlaLink="$A$64" lockText="1" noThreeD="1"/>
</file>

<file path=xl/ctrlProps/ctrlProp72.xml><?xml version="1.0" encoding="utf-8"?>
<formControlPr xmlns="http://schemas.microsoft.com/office/spreadsheetml/2009/9/main" objectType="CheckBox" fmlaLink="$A$65" lockText="1" noThreeD="1"/>
</file>

<file path=xl/ctrlProps/ctrlProp73.xml><?xml version="1.0" encoding="utf-8"?>
<formControlPr xmlns="http://schemas.microsoft.com/office/spreadsheetml/2009/9/main" objectType="CheckBox" fmlaLink="$A$66" lockText="1" noThreeD="1"/>
</file>

<file path=xl/ctrlProps/ctrlProp74.xml><?xml version="1.0" encoding="utf-8"?>
<formControlPr xmlns="http://schemas.microsoft.com/office/spreadsheetml/2009/9/main" objectType="CheckBox" fmlaLink="$A$67" lockText="1" noThreeD="1"/>
</file>

<file path=xl/ctrlProps/ctrlProp75.xml><?xml version="1.0" encoding="utf-8"?>
<formControlPr xmlns="http://schemas.microsoft.com/office/spreadsheetml/2009/9/main" objectType="CheckBox" fmlaLink="$A$68" lockText="1" noThreeD="1"/>
</file>

<file path=xl/ctrlProps/ctrlProp76.xml><?xml version="1.0" encoding="utf-8"?>
<formControlPr xmlns="http://schemas.microsoft.com/office/spreadsheetml/2009/9/main" objectType="CheckBox" fmlaLink="$A$69" lockText="1" noThreeD="1"/>
</file>

<file path=xl/ctrlProps/ctrlProp77.xml><?xml version="1.0" encoding="utf-8"?>
<formControlPr xmlns="http://schemas.microsoft.com/office/spreadsheetml/2009/9/main" objectType="Drop" dropLines="20" dropStyle="combo" dx="33" fmlaLink="$M$18" fmlaRange="$B$75:$B$94" noThreeD="1" sel="1" val="0"/>
</file>

<file path=xl/ctrlProps/ctrlProp78.xml><?xml version="1.0" encoding="utf-8"?>
<formControlPr xmlns="http://schemas.microsoft.com/office/spreadsheetml/2009/9/main" objectType="CheckBox" fmlaLink="$G$14" lockText="1" noThreeD="1"/>
</file>

<file path=xl/ctrlProps/ctrlProp79.xml><?xml version="1.0" encoding="utf-8"?>
<formControlPr xmlns="http://schemas.microsoft.com/office/spreadsheetml/2009/9/main" objectType="CheckBox" fmlaLink="A31" lockText="1" noThreeD="1"/>
</file>

<file path=xl/ctrlProps/ctrlProp8.xml><?xml version="1.0" encoding="utf-8"?>
<formControlPr xmlns="http://schemas.microsoft.com/office/spreadsheetml/2009/9/main" objectType="Drop" dropLines="2" dropStyle="combo" dx="31" fmlaRange="$I$58:$I$59" noThreeD="1" sel="1" val="0"/>
</file>

<file path=xl/ctrlProps/ctrlProp80.xml><?xml version="1.0" encoding="utf-8"?>
<formControlPr xmlns="http://schemas.microsoft.com/office/spreadsheetml/2009/9/main" objectType="CheckBox" fmlaLink="A32" lockText="1" noThreeD="1"/>
</file>

<file path=xl/ctrlProps/ctrlProp81.xml><?xml version="1.0" encoding="utf-8"?>
<formControlPr xmlns="http://schemas.microsoft.com/office/spreadsheetml/2009/9/main" objectType="CheckBox" fmlaLink="$A$19" lockText="1" noThreeD="1"/>
</file>

<file path=xl/ctrlProps/ctrlProp82.xml><?xml version="1.0" encoding="utf-8"?>
<formControlPr xmlns="http://schemas.microsoft.com/office/spreadsheetml/2009/9/main" objectType="CheckBox" fmlaLink="$A$21" lockText="1" noThreeD="1"/>
</file>

<file path=xl/ctrlProps/ctrlProp83.xml><?xml version="1.0" encoding="utf-8"?>
<formControlPr xmlns="http://schemas.microsoft.com/office/spreadsheetml/2009/9/main" objectType="CheckBox" fmlaLink="A33" lockText="1" noThreeD="1"/>
</file>

<file path=xl/ctrlProps/ctrlProp84.xml><?xml version="1.0" encoding="utf-8"?>
<formControlPr xmlns="http://schemas.microsoft.com/office/spreadsheetml/2009/9/main" objectType="CheckBox" fmlaLink="A34" lockText="1" noThreeD="1"/>
</file>

<file path=xl/ctrlProps/ctrlProp85.xml><?xml version="1.0" encoding="utf-8"?>
<formControlPr xmlns="http://schemas.microsoft.com/office/spreadsheetml/2009/9/main" objectType="CheckBox" fmlaLink="A35" lockText="1" noThreeD="1"/>
</file>

<file path=xl/ctrlProps/ctrlProp86.xml><?xml version="1.0" encoding="utf-8"?>
<formControlPr xmlns="http://schemas.microsoft.com/office/spreadsheetml/2009/9/main" objectType="CheckBox" fmlaLink="A36" lockText="1" noThreeD="1"/>
</file>

<file path=xl/ctrlProps/ctrlProp87.xml><?xml version="1.0" encoding="utf-8"?>
<formControlPr xmlns="http://schemas.microsoft.com/office/spreadsheetml/2009/9/main" objectType="CheckBox" fmlaLink="$A$45" lockText="1" noThreeD="1"/>
</file>

<file path=xl/ctrlProps/ctrlProp88.xml><?xml version="1.0" encoding="utf-8"?>
<formControlPr xmlns="http://schemas.microsoft.com/office/spreadsheetml/2009/9/main" objectType="CheckBox" fmlaLink="A37" lockText="1" noThreeD="1"/>
</file>

<file path=xl/ctrlProps/ctrlProp89.xml><?xml version="1.0" encoding="utf-8"?>
<formControlPr xmlns="http://schemas.microsoft.com/office/spreadsheetml/2009/9/main" objectType="CheckBox" fmlaLink="A38" lockText="1" noThreeD="1"/>
</file>

<file path=xl/ctrlProps/ctrlProp9.xml><?xml version="1.0" encoding="utf-8"?>
<formControlPr xmlns="http://schemas.microsoft.com/office/spreadsheetml/2009/9/main" objectType="Drop" dropLines="14" dropStyle="combo" dx="33" fmlaLink="$L$16" fmlaRange="$B$73:$B$86" noThreeD="1" sel="1" val="0"/>
</file>

<file path=xl/ctrlProps/ctrlProp90.xml><?xml version="1.0" encoding="utf-8"?>
<formControlPr xmlns="http://schemas.microsoft.com/office/spreadsheetml/2009/9/main" objectType="CheckBox" fmlaLink="A39" lockText="1" noThreeD="1"/>
</file>

<file path=xl/ctrlProps/ctrlProp91.xml><?xml version="1.0" encoding="utf-8"?>
<formControlPr xmlns="http://schemas.microsoft.com/office/spreadsheetml/2009/9/main" objectType="CheckBox" fmlaLink="A40"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18" Type="http://schemas.openxmlformats.org/officeDocument/2006/relationships/image" Target="../media/image52.png"/><Relationship Id="rId26" Type="http://schemas.openxmlformats.org/officeDocument/2006/relationships/image" Target="../media/image60.png"/><Relationship Id="rId3" Type="http://schemas.openxmlformats.org/officeDocument/2006/relationships/image" Target="../media/image37.png"/><Relationship Id="rId21" Type="http://schemas.openxmlformats.org/officeDocument/2006/relationships/image" Target="../media/image55.png"/><Relationship Id="rId7" Type="http://schemas.openxmlformats.org/officeDocument/2006/relationships/image" Target="../media/image41.png"/><Relationship Id="rId12" Type="http://schemas.openxmlformats.org/officeDocument/2006/relationships/image" Target="../media/image46.png"/><Relationship Id="rId17" Type="http://schemas.openxmlformats.org/officeDocument/2006/relationships/image" Target="../media/image51.png"/><Relationship Id="rId25" Type="http://schemas.openxmlformats.org/officeDocument/2006/relationships/image" Target="../media/image59.png"/><Relationship Id="rId2" Type="http://schemas.openxmlformats.org/officeDocument/2006/relationships/image" Target="../media/image36.png"/><Relationship Id="rId16" Type="http://schemas.openxmlformats.org/officeDocument/2006/relationships/image" Target="../media/image50.png"/><Relationship Id="rId20" Type="http://schemas.openxmlformats.org/officeDocument/2006/relationships/image" Target="../media/image54.png"/><Relationship Id="rId29" Type="http://schemas.openxmlformats.org/officeDocument/2006/relationships/image" Target="../media/image63.jpe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24" Type="http://schemas.openxmlformats.org/officeDocument/2006/relationships/image" Target="../media/image58.png"/><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57.png"/><Relationship Id="rId28" Type="http://schemas.openxmlformats.org/officeDocument/2006/relationships/image" Target="../media/image62.png"/><Relationship Id="rId10" Type="http://schemas.openxmlformats.org/officeDocument/2006/relationships/image" Target="../media/image44.png"/><Relationship Id="rId19" Type="http://schemas.openxmlformats.org/officeDocument/2006/relationships/image" Target="../media/image53.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 Id="rId22" Type="http://schemas.openxmlformats.org/officeDocument/2006/relationships/image" Target="../media/image56.png"/><Relationship Id="rId27" Type="http://schemas.openxmlformats.org/officeDocument/2006/relationships/image" Target="../media/image6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6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6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7.png"/></Relationships>
</file>

<file path=xl/drawings/drawing1.xml><?xml version="1.0" encoding="utf-8"?>
<xdr:wsDr xmlns:xdr="http://schemas.openxmlformats.org/drawingml/2006/spreadsheetDrawing" xmlns:a="http://schemas.openxmlformats.org/drawingml/2006/main">
  <xdr:twoCellAnchor>
    <xdr:from>
      <xdr:col>1</xdr:col>
      <xdr:colOff>1219231</xdr:colOff>
      <xdr:row>36</xdr:row>
      <xdr:rowOff>476245</xdr:rowOff>
    </xdr:from>
    <xdr:to>
      <xdr:col>2</xdr:col>
      <xdr:colOff>419131</xdr:colOff>
      <xdr:row>36</xdr:row>
      <xdr:rowOff>633410</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1476406" y="9986958"/>
          <a:ext cx="1100138" cy="157165"/>
        </a:xfrm>
        <a:prstGeom prst="rect">
          <a:avLst/>
        </a:prstGeom>
        <a:noFill/>
        <a:ln w="28575">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538160</xdr:colOff>
      <xdr:row>35</xdr:row>
      <xdr:rowOff>61913</xdr:rowOff>
    </xdr:from>
    <xdr:to>
      <xdr:col>2</xdr:col>
      <xdr:colOff>1469979</xdr:colOff>
      <xdr:row>35</xdr:row>
      <xdr:rowOff>1733550</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792160" y="9282113"/>
          <a:ext cx="2792369" cy="1671637"/>
          <a:chOff x="795335" y="9315451"/>
          <a:chExt cx="2832057" cy="1671637"/>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95335" y="9315451"/>
            <a:ext cx="2832057" cy="1653756"/>
          </a:xfrm>
          <a:prstGeom prst="rect">
            <a:avLst/>
          </a:prstGeom>
          <a:effectLst>
            <a:outerShdw blurRad="50800" dist="38100" dir="8100000" algn="tr" rotWithShape="0">
              <a:prstClr val="black">
                <a:alpha val="40000"/>
              </a:prstClr>
            </a:outerShdw>
          </a:effectLst>
        </xdr:spPr>
      </xdr:pic>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2328863" y="10842037"/>
            <a:ext cx="452438" cy="145051"/>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対角する 2 つの角を丸めた四角形 35">
            <a:extLst>
              <a:ext uri="{FF2B5EF4-FFF2-40B4-BE49-F238E27FC236}">
                <a16:creationId xmlns:a16="http://schemas.microsoft.com/office/drawing/2014/main" id="{00000000-0008-0000-0000-000024000000}"/>
              </a:ext>
            </a:extLst>
          </xdr:cNvPr>
          <xdr:cNvSpPr/>
        </xdr:nvSpPr>
        <xdr:spPr>
          <a:xfrm>
            <a:off x="2309813" y="10280061"/>
            <a:ext cx="905936" cy="266701"/>
          </a:xfrm>
          <a:prstGeom prst="round2DiagRect">
            <a:avLst/>
          </a:prstGeom>
          <a:solidFill>
            <a:schemeClr val="accent1">
              <a:lumMod val="40000"/>
              <a:lumOff val="60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50">
                <a:solidFill>
                  <a:sysClr val="windowText" lastClr="000000"/>
                </a:solidFill>
                <a:latin typeface="Arial" panose="020B0604020202020204" pitchFamily="34" charset="0"/>
                <a:ea typeface="UD デジタル 教科書体 NK-R" panose="02020400000000000000" pitchFamily="18" charset="-128"/>
                <a:cs typeface="Arial" panose="020B0604020202020204" pitchFamily="34" charset="0"/>
              </a:rPr>
              <a:t>Right</a:t>
            </a:r>
            <a:r>
              <a:rPr kumimoji="1" lang="en-US" altLang="ja-JP" sz="1050" baseline="0">
                <a:solidFill>
                  <a:sysClr val="windowText" lastClr="000000"/>
                </a:solidFill>
                <a:latin typeface="Arial" panose="020B0604020202020204" pitchFamily="34" charset="0"/>
                <a:ea typeface="UD デジタル 教科書体 NK-R" panose="02020400000000000000" pitchFamily="18" charset="-128"/>
                <a:cs typeface="Arial" panose="020B0604020202020204" pitchFamily="34" charset="0"/>
              </a:rPr>
              <a:t> Click</a:t>
            </a:r>
            <a:endParaRPr kumimoji="1" lang="ja-JP" altLang="en-US" sz="1050">
              <a:solidFill>
                <a:sysClr val="windowText" lastClr="000000"/>
              </a:solidFill>
              <a:latin typeface="Arial" panose="020B0604020202020204" pitchFamily="34" charset="0"/>
              <a:ea typeface="UD デジタル 教科書体 NK-R" panose="02020400000000000000" pitchFamily="18" charset="-128"/>
              <a:cs typeface="Arial" panose="020B0604020202020204" pitchFamily="34" charset="0"/>
            </a:endParaRPr>
          </a:p>
        </xdr:txBody>
      </xdr:sp>
      <xdr:sp macro="" textlink="">
        <xdr:nvSpPr>
          <xdr:cNvPr id="37" name="下矢印 36">
            <a:extLst>
              <a:ext uri="{FF2B5EF4-FFF2-40B4-BE49-F238E27FC236}">
                <a16:creationId xmlns:a16="http://schemas.microsoft.com/office/drawing/2014/main" id="{00000000-0008-0000-0000-000025000000}"/>
              </a:ext>
            </a:extLst>
          </xdr:cNvPr>
          <xdr:cNvSpPr/>
        </xdr:nvSpPr>
        <xdr:spPr>
          <a:xfrm rot="1698749">
            <a:off x="2477561" y="10522950"/>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852486</xdr:colOff>
      <xdr:row>36</xdr:row>
      <xdr:rowOff>52505</xdr:rowOff>
    </xdr:from>
    <xdr:to>
      <xdr:col>2</xdr:col>
      <xdr:colOff>1047777</xdr:colOff>
      <xdr:row>36</xdr:row>
      <xdr:rowOff>1620419</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106486" y="11088805"/>
          <a:ext cx="2055841" cy="1567914"/>
          <a:chOff x="1128713" y="11091977"/>
          <a:chExt cx="2095529" cy="1567914"/>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l="35664" t="39024" r="17520"/>
          <a:stretch/>
        </xdr:blipFill>
        <xdr:spPr>
          <a:xfrm>
            <a:off x="1128713" y="11091977"/>
            <a:ext cx="2071688" cy="1567914"/>
          </a:xfrm>
          <a:prstGeom prst="rect">
            <a:avLst/>
          </a:prstGeom>
          <a:effectLst>
            <a:outerShdw blurRad="50800" dist="38100" dir="8100000" algn="tr" rotWithShape="0">
              <a:prstClr val="black">
                <a:alpha val="40000"/>
              </a:prstClr>
            </a:outerShdw>
          </a:effectLst>
        </xdr:spPr>
      </xdr:pic>
      <xdr:sp macro="" textlink="">
        <xdr:nvSpPr>
          <xdr:cNvPr id="42" name="正方形/長方形 41">
            <a:extLst>
              <a:ext uri="{FF2B5EF4-FFF2-40B4-BE49-F238E27FC236}">
                <a16:creationId xmlns:a16="http://schemas.microsoft.com/office/drawing/2014/main" id="{00000000-0008-0000-0000-00002A000000}"/>
              </a:ext>
            </a:extLst>
          </xdr:cNvPr>
          <xdr:cNvSpPr/>
        </xdr:nvSpPr>
        <xdr:spPr>
          <a:xfrm>
            <a:off x="2362231" y="11606208"/>
            <a:ext cx="719108" cy="161929"/>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下矢印 40">
            <a:extLst>
              <a:ext uri="{FF2B5EF4-FFF2-40B4-BE49-F238E27FC236}">
                <a16:creationId xmlns:a16="http://schemas.microsoft.com/office/drawing/2014/main" id="{00000000-0008-0000-0000-000029000000}"/>
              </a:ext>
            </a:extLst>
          </xdr:cNvPr>
          <xdr:cNvSpPr/>
        </xdr:nvSpPr>
        <xdr:spPr>
          <a:xfrm rot="2228990">
            <a:off x="2924204" y="11334748"/>
            <a:ext cx="300038" cy="390525"/>
          </a:xfrm>
          <a:prstGeom prst="downArrow">
            <a:avLst>
              <a:gd name="adj1" fmla="val 36532"/>
              <a:gd name="adj2" fmla="val 50000"/>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671514</xdr:colOff>
      <xdr:row>37</xdr:row>
      <xdr:rowOff>80962</xdr:rowOff>
    </xdr:from>
    <xdr:to>
      <xdr:col>2</xdr:col>
      <xdr:colOff>1253731</xdr:colOff>
      <xdr:row>37</xdr:row>
      <xdr:rowOff>2423412</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925514" y="12780962"/>
          <a:ext cx="2442767" cy="2342450"/>
          <a:chOff x="928689" y="12811125"/>
          <a:chExt cx="2482455" cy="2342450"/>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
          <a:srcRect l="21565" t="5840"/>
          <a:stretch/>
        </xdr:blipFill>
        <xdr:spPr>
          <a:xfrm>
            <a:off x="928689" y="12811125"/>
            <a:ext cx="2482455" cy="2342450"/>
          </a:xfrm>
          <a:prstGeom prst="rect">
            <a:avLst/>
          </a:prstGeom>
          <a:effectLst>
            <a:outerShdw blurRad="50800" dist="38100" dir="8100000" algn="tr" rotWithShape="0">
              <a:prstClr val="black">
                <a:alpha val="40000"/>
              </a:prstClr>
            </a:outerShdw>
          </a:effectLst>
        </xdr:spPr>
      </xdr:pic>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309687" y="13201650"/>
            <a:ext cx="1743075" cy="566738"/>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下矢印 49">
            <a:extLst>
              <a:ext uri="{FF2B5EF4-FFF2-40B4-BE49-F238E27FC236}">
                <a16:creationId xmlns:a16="http://schemas.microsoft.com/office/drawing/2014/main" id="{00000000-0008-0000-0000-000032000000}"/>
              </a:ext>
            </a:extLst>
          </xdr:cNvPr>
          <xdr:cNvSpPr/>
        </xdr:nvSpPr>
        <xdr:spPr>
          <a:xfrm rot="2228990">
            <a:off x="2938461" y="13301664"/>
            <a:ext cx="300038" cy="390525"/>
          </a:xfrm>
          <a:prstGeom prst="downArrow">
            <a:avLst>
              <a:gd name="adj1" fmla="val 36532"/>
              <a:gd name="adj2" fmla="val 50000"/>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98087</xdr:colOff>
      <xdr:row>38</xdr:row>
      <xdr:rowOff>90490</xdr:rowOff>
    </xdr:from>
    <xdr:to>
      <xdr:col>1</xdr:col>
      <xdr:colOff>1854983</xdr:colOff>
      <xdr:row>38</xdr:row>
      <xdr:rowOff>1995488</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352087" y="15413040"/>
          <a:ext cx="1756896" cy="1904998"/>
          <a:chOff x="279064" y="15344777"/>
          <a:chExt cx="1756896" cy="1904998"/>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stretch>
            <a:fillRect/>
          </a:stretch>
        </xdr:blipFill>
        <xdr:spPr>
          <a:xfrm>
            <a:off x="279064" y="15344777"/>
            <a:ext cx="1756896" cy="1904998"/>
          </a:xfrm>
          <a:prstGeom prst="rect">
            <a:avLst/>
          </a:prstGeom>
          <a:effectLst>
            <a:outerShdw blurRad="50800" dist="38100" dir="8100000" algn="tr" rotWithShape="0">
              <a:prstClr val="black">
                <a:alpha val="40000"/>
              </a:prstClr>
            </a:outerShdw>
          </a:effectLst>
        </xdr:spPr>
      </xdr:pic>
      <xdr:sp macro="" textlink="">
        <xdr:nvSpPr>
          <xdr:cNvPr id="63" name="正方形/長方形 62">
            <a:extLst>
              <a:ext uri="{FF2B5EF4-FFF2-40B4-BE49-F238E27FC236}">
                <a16:creationId xmlns:a16="http://schemas.microsoft.com/office/drawing/2014/main" id="{00000000-0008-0000-0000-00003F000000}"/>
              </a:ext>
            </a:extLst>
          </xdr:cNvPr>
          <xdr:cNvSpPr/>
        </xdr:nvSpPr>
        <xdr:spPr>
          <a:xfrm>
            <a:off x="347662" y="16788347"/>
            <a:ext cx="571501" cy="147103"/>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下矢印 63">
            <a:extLst>
              <a:ext uri="{FF2B5EF4-FFF2-40B4-BE49-F238E27FC236}">
                <a16:creationId xmlns:a16="http://schemas.microsoft.com/office/drawing/2014/main" id="{00000000-0008-0000-0000-000040000000}"/>
              </a:ext>
            </a:extLst>
          </xdr:cNvPr>
          <xdr:cNvSpPr/>
        </xdr:nvSpPr>
        <xdr:spPr>
          <a:xfrm rot="2228990">
            <a:off x="733424" y="16454972"/>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23811</xdr:colOff>
      <xdr:row>38</xdr:row>
      <xdr:rowOff>80961</xdr:rowOff>
    </xdr:from>
    <xdr:to>
      <xdr:col>2</xdr:col>
      <xdr:colOff>1777866</xdr:colOff>
      <xdr:row>38</xdr:row>
      <xdr:rowOff>1982913</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2138361" y="15403511"/>
          <a:ext cx="1754055" cy="1901952"/>
          <a:chOff x="2162175" y="15525749"/>
          <a:chExt cx="1754055" cy="1901952"/>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a:stretch>
            <a:fillRect/>
          </a:stretch>
        </xdr:blipFill>
        <xdr:spPr>
          <a:xfrm>
            <a:off x="2162175" y="15525749"/>
            <a:ext cx="1754055" cy="1901952"/>
          </a:xfrm>
          <a:prstGeom prst="rect">
            <a:avLst/>
          </a:prstGeom>
          <a:effectLst>
            <a:outerShdw blurRad="50800" dist="38100" dir="8100000" algn="tr" rotWithShape="0">
              <a:prstClr val="black">
                <a:alpha val="40000"/>
              </a:prstClr>
            </a:outerShdw>
          </a:effectLst>
        </xdr:spPr>
      </xdr:pic>
      <xdr:sp macro="" textlink="">
        <xdr:nvSpPr>
          <xdr:cNvPr id="57" name="正方形/長方形 56">
            <a:extLst>
              <a:ext uri="{FF2B5EF4-FFF2-40B4-BE49-F238E27FC236}">
                <a16:creationId xmlns:a16="http://schemas.microsoft.com/office/drawing/2014/main" id="{00000000-0008-0000-0000-000039000000}"/>
              </a:ext>
            </a:extLst>
          </xdr:cNvPr>
          <xdr:cNvSpPr/>
        </xdr:nvSpPr>
        <xdr:spPr>
          <a:xfrm>
            <a:off x="2214562" y="16669279"/>
            <a:ext cx="1100138" cy="152403"/>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下矢印 57">
            <a:extLst>
              <a:ext uri="{FF2B5EF4-FFF2-40B4-BE49-F238E27FC236}">
                <a16:creationId xmlns:a16="http://schemas.microsoft.com/office/drawing/2014/main" id="{00000000-0008-0000-0000-00003A000000}"/>
              </a:ext>
            </a:extLst>
          </xdr:cNvPr>
          <xdr:cNvSpPr/>
        </xdr:nvSpPr>
        <xdr:spPr>
          <a:xfrm rot="2228990">
            <a:off x="3181349" y="16369240"/>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正方形/長方形 58">
            <a:extLst>
              <a:ext uri="{FF2B5EF4-FFF2-40B4-BE49-F238E27FC236}">
                <a16:creationId xmlns:a16="http://schemas.microsoft.com/office/drawing/2014/main" id="{00000000-0008-0000-0000-00003B000000}"/>
              </a:ext>
            </a:extLst>
          </xdr:cNvPr>
          <xdr:cNvSpPr/>
        </xdr:nvSpPr>
        <xdr:spPr>
          <a:xfrm>
            <a:off x="2205037" y="16974080"/>
            <a:ext cx="576264" cy="147108"/>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下矢印 59">
            <a:extLst>
              <a:ext uri="{FF2B5EF4-FFF2-40B4-BE49-F238E27FC236}">
                <a16:creationId xmlns:a16="http://schemas.microsoft.com/office/drawing/2014/main" id="{00000000-0008-0000-0000-00003C000000}"/>
              </a:ext>
            </a:extLst>
          </xdr:cNvPr>
          <xdr:cNvSpPr/>
        </xdr:nvSpPr>
        <xdr:spPr>
          <a:xfrm rot="2228990">
            <a:off x="2733677" y="16697856"/>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100013</xdr:colOff>
      <xdr:row>39</xdr:row>
      <xdr:rowOff>133350</xdr:rowOff>
    </xdr:from>
    <xdr:to>
      <xdr:col>2</xdr:col>
      <xdr:colOff>1657350</xdr:colOff>
      <xdr:row>39</xdr:row>
      <xdr:rowOff>1287043</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354013" y="17589500"/>
          <a:ext cx="3417887" cy="1153693"/>
          <a:chOff x="381000" y="17611725"/>
          <a:chExt cx="3457575" cy="1153693"/>
        </a:xfrm>
      </xdr:grpSpPr>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stretch>
            <a:fillRect/>
          </a:stretch>
        </xdr:blipFill>
        <xdr:spPr>
          <a:xfrm>
            <a:off x="533400" y="18573394"/>
            <a:ext cx="1056129" cy="192024"/>
          </a:xfrm>
          <a:prstGeom prst="rect">
            <a:avLst/>
          </a:prstGeom>
        </xdr:spPr>
      </xdr:pic>
      <xdr:sp macro="" textlink="">
        <xdr:nvSpPr>
          <xdr:cNvPr id="68" name="正方形/長方形 67">
            <a:extLst>
              <a:ext uri="{FF2B5EF4-FFF2-40B4-BE49-F238E27FC236}">
                <a16:creationId xmlns:a16="http://schemas.microsoft.com/office/drawing/2014/main" id="{00000000-0008-0000-0000-000044000000}"/>
              </a:ext>
            </a:extLst>
          </xdr:cNvPr>
          <xdr:cNvSpPr/>
        </xdr:nvSpPr>
        <xdr:spPr>
          <a:xfrm>
            <a:off x="762001" y="18597564"/>
            <a:ext cx="576264" cy="157161"/>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9" name="下矢印 68">
            <a:extLst>
              <a:ext uri="{FF2B5EF4-FFF2-40B4-BE49-F238E27FC236}">
                <a16:creationId xmlns:a16="http://schemas.microsoft.com/office/drawing/2014/main" id="{00000000-0008-0000-0000-000045000000}"/>
              </a:ext>
            </a:extLst>
          </xdr:cNvPr>
          <xdr:cNvSpPr/>
        </xdr:nvSpPr>
        <xdr:spPr>
          <a:xfrm rot="2228990">
            <a:off x="1209675" y="18264189"/>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7"/>
          <a:srcRect l="11398" r="15437" b="-1951"/>
          <a:stretch/>
        </xdr:blipFill>
        <xdr:spPr>
          <a:xfrm>
            <a:off x="381000" y="17938396"/>
            <a:ext cx="3457575" cy="187102"/>
          </a:xfrm>
          <a:prstGeom prst="rect">
            <a:avLst/>
          </a:prstGeom>
        </xdr:spPr>
      </xdr:pic>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2600326" y="17959389"/>
            <a:ext cx="590550" cy="15716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下矢印 70">
            <a:extLst>
              <a:ext uri="{FF2B5EF4-FFF2-40B4-BE49-F238E27FC236}">
                <a16:creationId xmlns:a16="http://schemas.microsoft.com/office/drawing/2014/main" id="{00000000-0008-0000-0000-000047000000}"/>
              </a:ext>
            </a:extLst>
          </xdr:cNvPr>
          <xdr:cNvSpPr/>
        </xdr:nvSpPr>
        <xdr:spPr>
          <a:xfrm rot="2228990">
            <a:off x="3048000" y="17611725"/>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0</xdr:row>
      <xdr:rowOff>0</xdr:rowOff>
    </xdr:from>
    <xdr:to>
      <xdr:col>4</xdr:col>
      <xdr:colOff>80963</xdr:colOff>
      <xdr:row>0</xdr:row>
      <xdr:rowOff>752599</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8"/>
        <a:srcRect l="140" t="2261" b="-1"/>
        <a:stretch/>
      </xdr:blipFill>
      <xdr:spPr>
        <a:xfrm>
          <a:off x="0" y="0"/>
          <a:ext cx="8253413" cy="7525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34584</xdr:colOff>
      <xdr:row>1</xdr:row>
      <xdr:rowOff>9125</xdr:rowOff>
    </xdr:to>
    <xdr:pic>
      <xdr:nvPicPr>
        <xdr:cNvPr id="3" name="Picture 1">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11" t="2525"/>
        <a:stretch/>
      </xdr:blipFill>
      <xdr:spPr>
        <a:xfrm>
          <a:off x="0" y="0"/>
          <a:ext cx="7171984" cy="669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158750</xdr:colOff>
          <xdr:row>27</xdr:row>
          <xdr:rowOff>12700</xdr:rowOff>
        </xdr:from>
        <xdr:to>
          <xdr:col>9</xdr:col>
          <xdr:colOff>0</xdr:colOff>
          <xdr:row>27</xdr:row>
          <xdr:rowOff>241300</xdr:rowOff>
        </xdr:to>
        <xdr:sp macro="" textlink="">
          <xdr:nvSpPr>
            <xdr:cNvPr id="14337" name="Drop Down 1" descr="CD set A/B"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25903</xdr:colOff>
      <xdr:row>0</xdr:row>
      <xdr:rowOff>759122</xdr:rowOff>
    </xdr:to>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l="162" t="2984"/>
        <a:stretch/>
      </xdr:blipFill>
      <xdr:spPr>
        <a:xfrm>
          <a:off x="0" y="0"/>
          <a:ext cx="8251595" cy="7591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158750</xdr:colOff>
          <xdr:row>27</xdr:row>
          <xdr:rowOff>12700</xdr:rowOff>
        </xdr:from>
        <xdr:to>
          <xdr:col>9</xdr:col>
          <xdr:colOff>0</xdr:colOff>
          <xdr:row>27</xdr:row>
          <xdr:rowOff>241300</xdr:rowOff>
        </xdr:to>
        <xdr:sp macro="" textlink="">
          <xdr:nvSpPr>
            <xdr:cNvPr id="14346" name="Drop Down 10" descr="CD set A/B" hidden="1">
              <a:extLst>
                <a:ext uri="{63B3BB69-23CF-44E3-9099-C40C66FF867C}">
                  <a14:compatExt spid="_x0000_s14346"/>
                </a:ext>
                <a:ext uri="{FF2B5EF4-FFF2-40B4-BE49-F238E27FC236}">
                  <a16:creationId xmlns:a16="http://schemas.microsoft.com/office/drawing/2014/main" id="{00000000-0008-0000-0200-00000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12</xdr:row>
          <xdr:rowOff>12700</xdr:rowOff>
        </xdr:from>
        <xdr:to>
          <xdr:col>2</xdr:col>
          <xdr:colOff>1517650</xdr:colOff>
          <xdr:row>12</xdr:row>
          <xdr:rowOff>241300</xdr:rowOff>
        </xdr:to>
        <xdr:sp macro="" textlink="">
          <xdr:nvSpPr>
            <xdr:cNvPr id="14347" name="Drop Down 11" descr="CD set A/B" hidden="1">
              <a:extLst>
                <a:ext uri="{63B3BB69-23CF-44E3-9099-C40C66FF867C}">
                  <a14:compatExt spid="_x0000_s14347"/>
                </a:ext>
                <a:ext uri="{FF2B5EF4-FFF2-40B4-BE49-F238E27FC236}">
                  <a16:creationId xmlns:a16="http://schemas.microsoft.com/office/drawing/2014/main" id="{00000000-0008-0000-0200-00000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12700</xdr:rowOff>
        </xdr:from>
        <xdr:to>
          <xdr:col>2</xdr:col>
          <xdr:colOff>1517650</xdr:colOff>
          <xdr:row>13</xdr:row>
          <xdr:rowOff>241300</xdr:rowOff>
        </xdr:to>
        <xdr:sp macro="" textlink="">
          <xdr:nvSpPr>
            <xdr:cNvPr id="14348" name="Drop Down 12" descr="CD set A/B" hidden="1">
              <a:extLst>
                <a:ext uri="{63B3BB69-23CF-44E3-9099-C40C66FF867C}">
                  <a14:compatExt spid="_x0000_s14348"/>
                </a:ext>
                <a:ext uri="{FF2B5EF4-FFF2-40B4-BE49-F238E27FC236}">
                  <a16:creationId xmlns:a16="http://schemas.microsoft.com/office/drawing/2014/main" id="{00000000-0008-0000-0200-00000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30</xdr:row>
          <xdr:rowOff>12700</xdr:rowOff>
        </xdr:from>
        <xdr:to>
          <xdr:col>2</xdr:col>
          <xdr:colOff>1517650</xdr:colOff>
          <xdr:row>30</xdr:row>
          <xdr:rowOff>241300</xdr:rowOff>
        </xdr:to>
        <xdr:sp macro="" textlink="">
          <xdr:nvSpPr>
            <xdr:cNvPr id="14349" name="Drop Down 13" descr="CD set A/B" hidden="1">
              <a:extLst>
                <a:ext uri="{63B3BB69-23CF-44E3-9099-C40C66FF867C}">
                  <a14:compatExt spid="_x0000_s14349"/>
                </a:ext>
                <a:ext uri="{FF2B5EF4-FFF2-40B4-BE49-F238E27FC236}">
                  <a16:creationId xmlns:a16="http://schemas.microsoft.com/office/drawing/2014/main" id="{00000000-0008-0000-0200-00000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158750</xdr:colOff>
          <xdr:row>38</xdr:row>
          <xdr:rowOff>12700</xdr:rowOff>
        </xdr:from>
        <xdr:to>
          <xdr:col>2</xdr:col>
          <xdr:colOff>1517650</xdr:colOff>
          <xdr:row>38</xdr:row>
          <xdr:rowOff>241300</xdr:rowOff>
        </xdr:to>
        <xdr:sp macro="" textlink="">
          <xdr:nvSpPr>
            <xdr:cNvPr id="14350" name="Drop Down 14" descr="CD set A/B" hidden="1">
              <a:extLst>
                <a:ext uri="{63B3BB69-23CF-44E3-9099-C40C66FF867C}">
                  <a14:compatExt spid="_x0000_s14350"/>
                </a:ext>
                <a:ext uri="{FF2B5EF4-FFF2-40B4-BE49-F238E27FC236}">
                  <a16:creationId xmlns:a16="http://schemas.microsoft.com/office/drawing/2014/main" id="{00000000-0008-0000-0200-00000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42</xdr:row>
          <xdr:rowOff>12700</xdr:rowOff>
        </xdr:from>
        <xdr:to>
          <xdr:col>2</xdr:col>
          <xdr:colOff>1524000</xdr:colOff>
          <xdr:row>42</xdr:row>
          <xdr:rowOff>241300</xdr:rowOff>
        </xdr:to>
        <xdr:sp macro="" textlink="">
          <xdr:nvSpPr>
            <xdr:cNvPr id="14351" name="Drop Down 15" hidden="1">
              <a:extLst>
                <a:ext uri="{63B3BB69-23CF-44E3-9099-C40C66FF867C}">
                  <a14:compatExt spid="_x0000_s14351"/>
                </a:ext>
                <a:ext uri="{FF2B5EF4-FFF2-40B4-BE49-F238E27FC236}">
                  <a16:creationId xmlns:a16="http://schemas.microsoft.com/office/drawing/2014/main" id="{00000000-0008-0000-0200-00000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939800</xdr:colOff>
          <xdr:row>43</xdr:row>
          <xdr:rowOff>12700</xdr:rowOff>
        </xdr:from>
        <xdr:to>
          <xdr:col>9</xdr:col>
          <xdr:colOff>0</xdr:colOff>
          <xdr:row>43</xdr:row>
          <xdr:rowOff>241300</xdr:rowOff>
        </xdr:to>
        <xdr:sp macro="" textlink="">
          <xdr:nvSpPr>
            <xdr:cNvPr id="14352" name="Drop Down 16" hidden="1">
              <a:extLst>
                <a:ext uri="{63B3BB69-23CF-44E3-9099-C40C66FF867C}">
                  <a14:compatExt spid="_x0000_s14352"/>
                </a:ext>
                <a:ext uri="{FF2B5EF4-FFF2-40B4-BE49-F238E27FC236}">
                  <a16:creationId xmlns:a16="http://schemas.microsoft.com/office/drawing/2014/main" id="{00000000-0008-0000-0200-00001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1289050</xdr:colOff>
      <xdr:row>1</xdr:row>
      <xdr:rowOff>11251</xdr:rowOff>
    </xdr:to>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
        <a:stretch>
          <a:fillRect/>
        </a:stretch>
      </xdr:blipFill>
      <xdr:spPr>
        <a:xfrm>
          <a:off x="0" y="0"/>
          <a:ext cx="8534400" cy="773251"/>
        </a:xfrm>
        <a:prstGeom prst="rect">
          <a:avLst/>
        </a:prstGeom>
      </xdr:spPr>
    </xdr:pic>
    <xdr:clientData/>
  </xdr:twoCellAnchor>
  <xdr:twoCellAnchor>
    <xdr:from>
      <xdr:col>1</xdr:col>
      <xdr:colOff>71962</xdr:colOff>
      <xdr:row>12</xdr:row>
      <xdr:rowOff>72594</xdr:rowOff>
    </xdr:from>
    <xdr:to>
      <xdr:col>6</xdr:col>
      <xdr:colOff>1235049</xdr:colOff>
      <xdr:row>12</xdr:row>
      <xdr:rowOff>1224699</xdr:rowOff>
    </xdr:to>
    <xdr:grpSp>
      <xdr:nvGrpSpPr>
        <xdr:cNvPr id="26" name="グループ化 25">
          <a:extLst>
            <a:ext uri="{FF2B5EF4-FFF2-40B4-BE49-F238E27FC236}">
              <a16:creationId xmlns:a16="http://schemas.microsoft.com/office/drawing/2014/main" id="{00000000-0008-0000-0300-00001A000000}"/>
            </a:ext>
          </a:extLst>
        </xdr:cNvPr>
        <xdr:cNvGrpSpPr/>
      </xdr:nvGrpSpPr>
      <xdr:grpSpPr>
        <a:xfrm>
          <a:off x="808562" y="4231844"/>
          <a:ext cx="7671837" cy="1152105"/>
          <a:chOff x="808562" y="4095773"/>
          <a:chExt cx="7671837" cy="1152105"/>
        </a:xfrm>
      </xdr:grpSpPr>
      <xdr:pic>
        <xdr:nvPicPr>
          <xdr:cNvPr id="29" name="図 28">
            <a:extLst>
              <a:ext uri="{FF2B5EF4-FFF2-40B4-BE49-F238E27FC236}">
                <a16:creationId xmlns:a16="http://schemas.microsoft.com/office/drawing/2014/main" id="{00000000-0008-0000-0300-00001D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8562" y="4095825"/>
            <a:ext cx="1152000" cy="1152000"/>
          </a:xfrm>
          <a:prstGeom prst="rect">
            <a:avLst/>
          </a:prstGeom>
        </xdr:spPr>
      </xdr:pic>
      <xdr:pic>
        <xdr:nvPicPr>
          <xdr:cNvPr id="30" name="図 29">
            <a:extLst>
              <a:ext uri="{FF2B5EF4-FFF2-40B4-BE49-F238E27FC236}">
                <a16:creationId xmlns:a16="http://schemas.microsoft.com/office/drawing/2014/main" id="{00000000-0008-0000-0300-00001E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4549" y="4095773"/>
            <a:ext cx="1152000" cy="1152105"/>
          </a:xfrm>
          <a:prstGeom prst="rect">
            <a:avLst/>
          </a:prstGeom>
        </xdr:spPr>
      </xdr:pic>
      <xdr:pic>
        <xdr:nvPicPr>
          <xdr:cNvPr id="31" name="図 30">
            <a:extLst>
              <a:ext uri="{FF2B5EF4-FFF2-40B4-BE49-F238E27FC236}">
                <a16:creationId xmlns:a16="http://schemas.microsoft.com/office/drawing/2014/main" id="{00000000-0008-0000-0300-00001F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18012" y="4095825"/>
            <a:ext cx="1152000" cy="1152000"/>
          </a:xfrm>
          <a:prstGeom prst="rect">
            <a:avLst/>
          </a:prstGeom>
        </xdr:spPr>
      </xdr:pic>
      <xdr:pic>
        <xdr:nvPicPr>
          <xdr:cNvPr id="32" name="図 31">
            <a:extLst>
              <a:ext uri="{FF2B5EF4-FFF2-40B4-BE49-F238E27FC236}">
                <a16:creationId xmlns:a16="http://schemas.microsoft.com/office/drawing/2014/main" id="{00000000-0008-0000-0300-000020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21475" y="4095825"/>
            <a:ext cx="1152000" cy="1152000"/>
          </a:xfrm>
          <a:prstGeom prst="rect">
            <a:avLst/>
          </a:prstGeom>
        </xdr:spPr>
      </xdr:pic>
      <xdr:pic>
        <xdr:nvPicPr>
          <xdr:cNvPr id="33" name="図 32">
            <a:extLst>
              <a:ext uri="{FF2B5EF4-FFF2-40B4-BE49-F238E27FC236}">
                <a16:creationId xmlns:a16="http://schemas.microsoft.com/office/drawing/2014/main" id="{00000000-0008-0000-0300-000021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24938" y="4095825"/>
            <a:ext cx="1152000" cy="1152000"/>
          </a:xfrm>
          <a:prstGeom prst="rect">
            <a:avLst/>
          </a:prstGeom>
        </xdr:spPr>
      </xdr:pic>
      <xdr:pic>
        <xdr:nvPicPr>
          <xdr:cNvPr id="34" name="図 33">
            <a:extLst>
              <a:ext uri="{FF2B5EF4-FFF2-40B4-BE49-F238E27FC236}">
                <a16:creationId xmlns:a16="http://schemas.microsoft.com/office/drawing/2014/main" id="{00000000-0008-0000-0300-000022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28399" y="4095773"/>
            <a:ext cx="1152000" cy="1152105"/>
          </a:xfrm>
          <a:prstGeom prst="rect">
            <a:avLst/>
          </a:prstGeom>
        </xdr:spPr>
      </xdr:pic>
    </xdr:grpSp>
    <xdr:clientData/>
  </xdr:twoCellAnchor>
  <xdr:twoCellAnchor>
    <xdr:from>
      <xdr:col>0</xdr:col>
      <xdr:colOff>623833</xdr:colOff>
      <xdr:row>15</xdr:row>
      <xdr:rowOff>271235</xdr:rowOff>
    </xdr:from>
    <xdr:to>
      <xdr:col>6</xdr:col>
      <xdr:colOff>1208928</xdr:colOff>
      <xdr:row>17</xdr:row>
      <xdr:rowOff>108935</xdr:rowOff>
    </xdr:to>
    <xdr:grpSp>
      <xdr:nvGrpSpPr>
        <xdr:cNvPr id="35" name="グループ化 34">
          <a:extLst>
            <a:ext uri="{FF2B5EF4-FFF2-40B4-BE49-F238E27FC236}">
              <a16:creationId xmlns:a16="http://schemas.microsoft.com/office/drawing/2014/main" id="{00000000-0008-0000-0300-000023000000}"/>
            </a:ext>
          </a:extLst>
        </xdr:cNvPr>
        <xdr:cNvGrpSpPr/>
      </xdr:nvGrpSpPr>
      <xdr:grpSpPr>
        <a:xfrm>
          <a:off x="623833" y="6176735"/>
          <a:ext cx="7830445" cy="1476000"/>
          <a:chOff x="641976" y="6083300"/>
          <a:chExt cx="7830445" cy="1476000"/>
        </a:xfrm>
      </xdr:grpSpPr>
      <xdr:pic>
        <xdr:nvPicPr>
          <xdr:cNvPr id="36" name="図 35">
            <a:extLst>
              <a:ext uri="{FF2B5EF4-FFF2-40B4-BE49-F238E27FC236}">
                <a16:creationId xmlns:a16="http://schemas.microsoft.com/office/drawing/2014/main" id="{00000000-0008-0000-0300-000024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1976" y="6083300"/>
            <a:ext cx="1476000" cy="1476000"/>
          </a:xfrm>
          <a:prstGeom prst="rect">
            <a:avLst/>
          </a:prstGeom>
        </xdr:spPr>
      </xdr:pic>
      <xdr:pic>
        <xdr:nvPicPr>
          <xdr:cNvPr id="37" name="図 36">
            <a:extLst>
              <a:ext uri="{FF2B5EF4-FFF2-40B4-BE49-F238E27FC236}">
                <a16:creationId xmlns:a16="http://schemas.microsoft.com/office/drawing/2014/main" id="{00000000-0008-0000-0300-000025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26177" y="6245300"/>
            <a:ext cx="1152000" cy="1152000"/>
          </a:xfrm>
          <a:prstGeom prst="rect">
            <a:avLst/>
          </a:prstGeom>
        </xdr:spPr>
      </xdr:pic>
      <xdr:pic>
        <xdr:nvPicPr>
          <xdr:cNvPr id="38" name="図 37">
            <a:extLst>
              <a:ext uri="{FF2B5EF4-FFF2-40B4-BE49-F238E27FC236}">
                <a16:creationId xmlns:a16="http://schemas.microsoft.com/office/drawing/2014/main" id="{00000000-0008-0000-0300-000026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4739" y="6245300"/>
            <a:ext cx="1151999" cy="1152000"/>
          </a:xfrm>
          <a:prstGeom prst="rect">
            <a:avLst/>
          </a:prstGeom>
        </xdr:spPr>
      </xdr:pic>
      <xdr:pic>
        <xdr:nvPicPr>
          <xdr:cNvPr id="39" name="図 38">
            <a:extLst>
              <a:ext uri="{FF2B5EF4-FFF2-40B4-BE49-F238E27FC236}">
                <a16:creationId xmlns:a16="http://schemas.microsoft.com/office/drawing/2014/main" id="{00000000-0008-0000-0300-000027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23300" y="6245300"/>
            <a:ext cx="1151999" cy="1152000"/>
          </a:xfrm>
          <a:prstGeom prst="rect">
            <a:avLst/>
          </a:prstGeom>
        </xdr:spPr>
      </xdr:pic>
      <xdr:pic>
        <xdr:nvPicPr>
          <xdr:cNvPr id="40" name="図 39">
            <a:extLst>
              <a:ext uri="{FF2B5EF4-FFF2-40B4-BE49-F238E27FC236}">
                <a16:creationId xmlns:a16="http://schemas.microsoft.com/office/drawing/2014/main" id="{00000000-0008-0000-0300-000028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21861" y="6245300"/>
            <a:ext cx="1151999" cy="1152000"/>
          </a:xfrm>
          <a:prstGeom prst="rect">
            <a:avLst/>
          </a:prstGeom>
        </xdr:spPr>
      </xdr:pic>
      <xdr:pic>
        <xdr:nvPicPr>
          <xdr:cNvPr id="41" name="図 40">
            <a:extLst>
              <a:ext uri="{FF2B5EF4-FFF2-40B4-BE49-F238E27FC236}">
                <a16:creationId xmlns:a16="http://schemas.microsoft.com/office/drawing/2014/main" id="{00000000-0008-0000-0300-000029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320422" y="6245300"/>
            <a:ext cx="1151999" cy="1152000"/>
          </a:xfrm>
          <a:prstGeom prst="rect">
            <a:avLst/>
          </a:prstGeom>
        </xdr:spPr>
      </xdr:pic>
    </xdr:grpSp>
    <xdr:clientData/>
  </xdr:twoCellAnchor>
  <xdr:twoCellAnchor>
    <xdr:from>
      <xdr:col>1</xdr:col>
      <xdr:colOff>59181</xdr:colOff>
      <xdr:row>20</xdr:row>
      <xdr:rowOff>82777</xdr:rowOff>
    </xdr:from>
    <xdr:to>
      <xdr:col>5</xdr:col>
      <xdr:colOff>1241005</xdr:colOff>
      <xdr:row>20</xdr:row>
      <xdr:rowOff>1234882</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795781" y="8306027"/>
          <a:ext cx="6388824" cy="1152105"/>
          <a:chOff x="795781" y="8228013"/>
          <a:chExt cx="6388824" cy="1152105"/>
        </a:xfrm>
      </xdr:grpSpPr>
      <xdr:pic>
        <xdr:nvPicPr>
          <xdr:cNvPr id="43" name="図 42">
            <a:extLst>
              <a:ext uri="{FF2B5EF4-FFF2-40B4-BE49-F238E27FC236}">
                <a16:creationId xmlns:a16="http://schemas.microsoft.com/office/drawing/2014/main" id="{00000000-0008-0000-0300-00002B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95781" y="8228065"/>
            <a:ext cx="1151999" cy="1152000"/>
          </a:xfrm>
          <a:prstGeom prst="rect">
            <a:avLst/>
          </a:prstGeom>
        </xdr:spPr>
      </xdr:pic>
      <xdr:pic>
        <xdr:nvPicPr>
          <xdr:cNvPr id="44" name="図 43">
            <a:extLst>
              <a:ext uri="{FF2B5EF4-FFF2-40B4-BE49-F238E27FC236}">
                <a16:creationId xmlns:a16="http://schemas.microsoft.com/office/drawing/2014/main" id="{00000000-0008-0000-0300-00002C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04960" y="8228013"/>
            <a:ext cx="1152000" cy="1152105"/>
          </a:xfrm>
          <a:prstGeom prst="rect">
            <a:avLst/>
          </a:prstGeom>
        </xdr:spPr>
      </xdr:pic>
      <xdr:pic>
        <xdr:nvPicPr>
          <xdr:cNvPr id="45" name="図 44">
            <a:extLst>
              <a:ext uri="{FF2B5EF4-FFF2-40B4-BE49-F238E27FC236}">
                <a16:creationId xmlns:a16="http://schemas.microsoft.com/office/drawing/2014/main" id="{00000000-0008-0000-0300-00002D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414140" y="8228013"/>
            <a:ext cx="1152000" cy="1152105"/>
          </a:xfrm>
          <a:prstGeom prst="rect">
            <a:avLst/>
          </a:prstGeom>
        </xdr:spPr>
      </xdr:pic>
      <xdr:pic>
        <xdr:nvPicPr>
          <xdr:cNvPr id="46" name="図 45">
            <a:extLst>
              <a:ext uri="{FF2B5EF4-FFF2-40B4-BE49-F238E27FC236}">
                <a16:creationId xmlns:a16="http://schemas.microsoft.com/office/drawing/2014/main" id="{00000000-0008-0000-0300-00002E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23320" y="8228013"/>
            <a:ext cx="1152000" cy="1152105"/>
          </a:xfrm>
          <a:prstGeom prst="rect">
            <a:avLst/>
          </a:prstGeom>
        </xdr:spPr>
      </xdr:pic>
      <xdr:pic>
        <xdr:nvPicPr>
          <xdr:cNvPr id="47" name="図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2500" y="8228013"/>
            <a:ext cx="1152105" cy="1152105"/>
          </a:xfrm>
          <a:prstGeom prst="rect">
            <a:avLst/>
          </a:prstGeom>
        </xdr:spPr>
      </xdr:pic>
    </xdr:grpSp>
    <xdr:clientData/>
  </xdr:twoCellAnchor>
  <xdr:twoCellAnchor>
    <xdr:from>
      <xdr:col>1</xdr:col>
      <xdr:colOff>69851</xdr:colOff>
      <xdr:row>7</xdr:row>
      <xdr:rowOff>281216</xdr:rowOff>
    </xdr:from>
    <xdr:to>
      <xdr:col>6</xdr:col>
      <xdr:colOff>1228625</xdr:colOff>
      <xdr:row>9</xdr:row>
      <xdr:rowOff>117101</xdr:rowOff>
    </xdr:to>
    <xdr:grpSp>
      <xdr:nvGrpSpPr>
        <xdr:cNvPr id="48" name="グループ化 47">
          <a:extLst>
            <a:ext uri="{FF2B5EF4-FFF2-40B4-BE49-F238E27FC236}">
              <a16:creationId xmlns:a16="http://schemas.microsoft.com/office/drawing/2014/main" id="{00000000-0008-0000-0300-000030000000}"/>
            </a:ext>
          </a:extLst>
        </xdr:cNvPr>
        <xdr:cNvGrpSpPr/>
      </xdr:nvGrpSpPr>
      <xdr:grpSpPr>
        <a:xfrm>
          <a:off x="806451" y="1957616"/>
          <a:ext cx="7667524" cy="1448785"/>
          <a:chOff x="806451" y="1765300"/>
          <a:chExt cx="7667524" cy="1476000"/>
        </a:xfrm>
      </xdr:grpSpPr>
      <xdr:pic>
        <xdr:nvPicPr>
          <xdr:cNvPr id="49" name="図 48">
            <a:extLst>
              <a:ext uri="{FF2B5EF4-FFF2-40B4-BE49-F238E27FC236}">
                <a16:creationId xmlns:a16="http://schemas.microsoft.com/office/drawing/2014/main" id="{00000000-0008-0000-0300-000031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6451" y="1927300"/>
            <a:ext cx="1152001" cy="1152000"/>
          </a:xfrm>
          <a:prstGeom prst="rect">
            <a:avLst/>
          </a:prstGeom>
        </xdr:spPr>
      </xdr:pic>
      <xdr:pic>
        <xdr:nvPicPr>
          <xdr:cNvPr id="50" name="図 49">
            <a:extLst>
              <a:ext uri="{FF2B5EF4-FFF2-40B4-BE49-F238E27FC236}">
                <a16:creationId xmlns:a16="http://schemas.microsoft.com/office/drawing/2014/main" id="{00000000-0008-0000-0300-000032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66250" y="1765300"/>
            <a:ext cx="1476001" cy="1476000"/>
          </a:xfrm>
          <a:prstGeom prst="rect">
            <a:avLst/>
          </a:prstGeom>
        </xdr:spPr>
      </xdr:pic>
      <xdr:pic>
        <xdr:nvPicPr>
          <xdr:cNvPr id="51" name="図 50">
            <a:extLst>
              <a:ext uri="{FF2B5EF4-FFF2-40B4-BE49-F238E27FC236}">
                <a16:creationId xmlns:a16="http://schemas.microsoft.com/office/drawing/2014/main" id="{00000000-0008-0000-0300-000033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413348" y="1927300"/>
            <a:ext cx="1152001" cy="1152000"/>
          </a:xfrm>
          <a:prstGeom prst="rect">
            <a:avLst/>
          </a:prstGeom>
        </xdr:spPr>
      </xdr:pic>
      <xdr:pic>
        <xdr:nvPicPr>
          <xdr:cNvPr id="52" name="図 51">
            <a:extLst>
              <a:ext uri="{FF2B5EF4-FFF2-40B4-BE49-F238E27FC236}">
                <a16:creationId xmlns:a16="http://schemas.microsoft.com/office/drawing/2014/main" id="{00000000-0008-0000-0300-000034000000}"/>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16786" y="1927300"/>
            <a:ext cx="1152001" cy="1152000"/>
          </a:xfrm>
          <a:prstGeom prst="rect">
            <a:avLst/>
          </a:prstGeom>
        </xdr:spPr>
      </xdr:pic>
      <xdr:pic>
        <xdr:nvPicPr>
          <xdr:cNvPr id="53" name="図 52">
            <a:extLst>
              <a:ext uri="{FF2B5EF4-FFF2-40B4-BE49-F238E27FC236}">
                <a16:creationId xmlns:a16="http://schemas.microsoft.com/office/drawing/2014/main" id="{00000000-0008-0000-0300-000035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321974" y="1927300"/>
            <a:ext cx="1152001" cy="1152000"/>
          </a:xfrm>
          <a:prstGeom prst="rect">
            <a:avLst/>
          </a:prstGeom>
        </xdr:spPr>
      </xdr:pic>
      <xdr:pic>
        <xdr:nvPicPr>
          <xdr:cNvPr id="54" name="図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19800" y="1927248"/>
            <a:ext cx="1152105" cy="115210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88900</xdr:colOff>
      <xdr:row>1</xdr:row>
      <xdr:rowOff>16335</xdr:rowOff>
    </xdr:to>
    <xdr:pic>
      <xdr:nvPicPr>
        <xdr:cNvPr id="30" name="図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a:stretch>
          <a:fillRect/>
        </a:stretch>
      </xdr:blipFill>
      <xdr:spPr>
        <a:xfrm>
          <a:off x="0" y="0"/>
          <a:ext cx="8648700" cy="778335"/>
        </a:xfrm>
        <a:prstGeom prst="rect">
          <a:avLst/>
        </a:prstGeom>
      </xdr:spPr>
    </xdr:pic>
    <xdr:clientData/>
  </xdr:twoCellAnchor>
  <xdr:twoCellAnchor editAs="oneCell">
    <xdr:from>
      <xdr:col>2</xdr:col>
      <xdr:colOff>6350</xdr:colOff>
      <xdr:row>8</xdr:row>
      <xdr:rowOff>19050</xdr:rowOff>
    </xdr:from>
    <xdr:to>
      <xdr:col>2</xdr:col>
      <xdr:colOff>402591</xdr:colOff>
      <xdr:row>8</xdr:row>
      <xdr:rowOff>415291</xdr:rowOff>
    </xdr:to>
    <xdr:pic>
      <xdr:nvPicPr>
        <xdr:cNvPr id="2" name="図 1">
          <a:extLst>
            <a:ext uri="{FF2B5EF4-FFF2-40B4-BE49-F238E27FC236}">
              <a16:creationId xmlns:a16="http://schemas.microsoft.com/office/drawing/2014/main" id="{DECE7B25-07A6-4577-9646-DBAD39E074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8750" y="2101850"/>
          <a:ext cx="396241" cy="396241"/>
        </a:xfrm>
        <a:prstGeom prst="rect">
          <a:avLst/>
        </a:prstGeom>
      </xdr:spPr>
    </xdr:pic>
    <xdr:clientData/>
  </xdr:twoCellAnchor>
  <xdr:twoCellAnchor editAs="oneCell">
    <xdr:from>
      <xdr:col>3</xdr:col>
      <xdr:colOff>10583</xdr:colOff>
      <xdr:row>8</xdr:row>
      <xdr:rowOff>19050</xdr:rowOff>
    </xdr:from>
    <xdr:to>
      <xdr:col>3</xdr:col>
      <xdr:colOff>406824</xdr:colOff>
      <xdr:row>8</xdr:row>
      <xdr:rowOff>415291</xdr:rowOff>
    </xdr:to>
    <xdr:pic>
      <xdr:nvPicPr>
        <xdr:cNvPr id="29" name="図 28">
          <a:extLst>
            <a:ext uri="{FF2B5EF4-FFF2-40B4-BE49-F238E27FC236}">
              <a16:creationId xmlns:a16="http://schemas.microsoft.com/office/drawing/2014/main" id="{505B29C0-A9AC-459C-8842-A74109B52D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58783" y="2101850"/>
          <a:ext cx="396241" cy="396241"/>
        </a:xfrm>
        <a:prstGeom prst="rect">
          <a:avLst/>
        </a:prstGeom>
      </xdr:spPr>
    </xdr:pic>
    <xdr:clientData/>
  </xdr:twoCellAnchor>
  <xdr:twoCellAnchor editAs="oneCell">
    <xdr:from>
      <xdr:col>4</xdr:col>
      <xdr:colOff>8466</xdr:colOff>
      <xdr:row>8</xdr:row>
      <xdr:rowOff>19050</xdr:rowOff>
    </xdr:from>
    <xdr:to>
      <xdr:col>4</xdr:col>
      <xdr:colOff>404707</xdr:colOff>
      <xdr:row>8</xdr:row>
      <xdr:rowOff>415291</xdr:rowOff>
    </xdr:to>
    <xdr:pic>
      <xdr:nvPicPr>
        <xdr:cNvPr id="31" name="図 30">
          <a:extLst>
            <a:ext uri="{FF2B5EF4-FFF2-40B4-BE49-F238E27FC236}">
              <a16:creationId xmlns:a16="http://schemas.microsoft.com/office/drawing/2014/main" id="{164407C3-412A-408A-9B67-E442984AB1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12466" y="2101850"/>
          <a:ext cx="396241" cy="396241"/>
        </a:xfrm>
        <a:prstGeom prst="rect">
          <a:avLst/>
        </a:prstGeom>
      </xdr:spPr>
    </xdr:pic>
    <xdr:clientData/>
  </xdr:twoCellAnchor>
  <xdr:twoCellAnchor editAs="oneCell">
    <xdr:from>
      <xdr:col>1</xdr:col>
      <xdr:colOff>19050</xdr:colOff>
      <xdr:row>12</xdr:row>
      <xdr:rowOff>50800</xdr:rowOff>
    </xdr:from>
    <xdr:to>
      <xdr:col>1</xdr:col>
      <xdr:colOff>415291</xdr:colOff>
      <xdr:row>12</xdr:row>
      <xdr:rowOff>447041</xdr:rowOff>
    </xdr:to>
    <xdr:pic>
      <xdr:nvPicPr>
        <xdr:cNvPr id="32" name="図 31">
          <a:extLst>
            <a:ext uri="{FF2B5EF4-FFF2-40B4-BE49-F238E27FC236}">
              <a16:creationId xmlns:a16="http://schemas.microsoft.com/office/drawing/2014/main" id="{3497620A-19C6-41BB-A206-A9D18CB37E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650" y="5441950"/>
          <a:ext cx="396241" cy="396241"/>
        </a:xfrm>
        <a:prstGeom prst="rect">
          <a:avLst/>
        </a:prstGeom>
      </xdr:spPr>
    </xdr:pic>
    <xdr:clientData/>
  </xdr:twoCellAnchor>
  <xdr:twoCellAnchor editAs="oneCell">
    <xdr:from>
      <xdr:col>2</xdr:col>
      <xdr:colOff>5588</xdr:colOff>
      <xdr:row>12</xdr:row>
      <xdr:rowOff>37338</xdr:rowOff>
    </xdr:from>
    <xdr:to>
      <xdr:col>2</xdr:col>
      <xdr:colOff>365253</xdr:colOff>
      <xdr:row>12</xdr:row>
      <xdr:rowOff>397003</xdr:rowOff>
    </xdr:to>
    <xdr:pic>
      <xdr:nvPicPr>
        <xdr:cNvPr id="33" name="図 32">
          <a:extLst>
            <a:ext uri="{FF2B5EF4-FFF2-40B4-BE49-F238E27FC236}">
              <a16:creationId xmlns:a16="http://schemas.microsoft.com/office/drawing/2014/main" id="{817A6E14-4465-4C2D-8F0B-820F5D0E01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7988" y="5428488"/>
          <a:ext cx="359665" cy="359665"/>
        </a:xfrm>
        <a:prstGeom prst="rect">
          <a:avLst/>
        </a:prstGeom>
      </xdr:spPr>
    </xdr:pic>
    <xdr:clientData/>
  </xdr:twoCellAnchor>
  <xdr:twoCellAnchor editAs="oneCell">
    <xdr:from>
      <xdr:col>2</xdr:col>
      <xdr:colOff>1952075</xdr:colOff>
      <xdr:row>12</xdr:row>
      <xdr:rowOff>25400</xdr:rowOff>
    </xdr:from>
    <xdr:to>
      <xdr:col>3</xdr:col>
      <xdr:colOff>392516</xdr:colOff>
      <xdr:row>12</xdr:row>
      <xdr:rowOff>421641</xdr:rowOff>
    </xdr:to>
    <xdr:pic>
      <xdr:nvPicPr>
        <xdr:cNvPr id="34" name="図 33">
          <a:extLst>
            <a:ext uri="{FF2B5EF4-FFF2-40B4-BE49-F238E27FC236}">
              <a16:creationId xmlns:a16="http://schemas.microsoft.com/office/drawing/2014/main" id="{DB71DD39-F07F-4FD0-93C2-5455C1CEF7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44475" y="5416550"/>
          <a:ext cx="396241" cy="396241"/>
        </a:xfrm>
        <a:prstGeom prst="rect">
          <a:avLst/>
        </a:prstGeom>
      </xdr:spPr>
    </xdr:pic>
    <xdr:clientData/>
  </xdr:twoCellAnchor>
  <xdr:twoCellAnchor editAs="oneCell">
    <xdr:from>
      <xdr:col>3</xdr:col>
      <xdr:colOff>1950763</xdr:colOff>
      <xdr:row>12</xdr:row>
      <xdr:rowOff>25400</xdr:rowOff>
    </xdr:from>
    <xdr:to>
      <xdr:col>4</xdr:col>
      <xdr:colOff>391204</xdr:colOff>
      <xdr:row>12</xdr:row>
      <xdr:rowOff>421641</xdr:rowOff>
    </xdr:to>
    <xdr:pic>
      <xdr:nvPicPr>
        <xdr:cNvPr id="35" name="図 34">
          <a:extLst>
            <a:ext uri="{FF2B5EF4-FFF2-40B4-BE49-F238E27FC236}">
              <a16:creationId xmlns:a16="http://schemas.microsoft.com/office/drawing/2014/main" id="{27210DC2-0556-48ED-8CA8-79C1CE2187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98963" y="5416550"/>
          <a:ext cx="396241" cy="396241"/>
        </a:xfrm>
        <a:prstGeom prst="rect">
          <a:avLst/>
        </a:prstGeom>
      </xdr:spPr>
    </xdr:pic>
    <xdr:clientData/>
  </xdr:twoCellAnchor>
  <xdr:twoCellAnchor editAs="oneCell">
    <xdr:from>
      <xdr:col>1</xdr:col>
      <xdr:colOff>6350</xdr:colOff>
      <xdr:row>16</xdr:row>
      <xdr:rowOff>0</xdr:rowOff>
    </xdr:from>
    <xdr:to>
      <xdr:col>1</xdr:col>
      <xdr:colOff>402591</xdr:colOff>
      <xdr:row>16</xdr:row>
      <xdr:rowOff>396241</xdr:rowOff>
    </xdr:to>
    <xdr:pic>
      <xdr:nvPicPr>
        <xdr:cNvPr id="36" name="図 35">
          <a:extLst>
            <a:ext uri="{FF2B5EF4-FFF2-40B4-BE49-F238E27FC236}">
              <a16:creationId xmlns:a16="http://schemas.microsoft.com/office/drawing/2014/main" id="{63D520DF-291A-48F5-A082-1363D4B9B9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8629650"/>
          <a:ext cx="396241" cy="396241"/>
        </a:xfrm>
        <a:prstGeom prst="rect">
          <a:avLst/>
        </a:prstGeom>
      </xdr:spPr>
    </xdr:pic>
    <xdr:clientData/>
  </xdr:twoCellAnchor>
  <xdr:twoCellAnchor editAs="oneCell">
    <xdr:from>
      <xdr:col>2</xdr:col>
      <xdr:colOff>12700</xdr:colOff>
      <xdr:row>16</xdr:row>
      <xdr:rowOff>19050</xdr:rowOff>
    </xdr:from>
    <xdr:to>
      <xdr:col>2</xdr:col>
      <xdr:colOff>408941</xdr:colOff>
      <xdr:row>16</xdr:row>
      <xdr:rowOff>415291</xdr:rowOff>
    </xdr:to>
    <xdr:pic>
      <xdr:nvPicPr>
        <xdr:cNvPr id="37" name="図 36">
          <a:extLst>
            <a:ext uri="{FF2B5EF4-FFF2-40B4-BE49-F238E27FC236}">
              <a16:creationId xmlns:a16="http://schemas.microsoft.com/office/drawing/2014/main" id="{F2780385-0F21-493A-811E-EDD5723A4DA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05100" y="8648700"/>
          <a:ext cx="396241" cy="396241"/>
        </a:xfrm>
        <a:prstGeom prst="rect">
          <a:avLst/>
        </a:prstGeom>
      </xdr:spPr>
    </xdr:pic>
    <xdr:clientData/>
  </xdr:twoCellAnchor>
  <xdr:twoCellAnchor editAs="oneCell">
    <xdr:from>
      <xdr:col>3</xdr:col>
      <xdr:colOff>18007</xdr:colOff>
      <xdr:row>16</xdr:row>
      <xdr:rowOff>10863</xdr:rowOff>
    </xdr:from>
    <xdr:to>
      <xdr:col>3</xdr:col>
      <xdr:colOff>414248</xdr:colOff>
      <xdr:row>16</xdr:row>
      <xdr:rowOff>407104</xdr:rowOff>
    </xdr:to>
    <xdr:pic>
      <xdr:nvPicPr>
        <xdr:cNvPr id="38" name="図 37">
          <a:extLst>
            <a:ext uri="{FF2B5EF4-FFF2-40B4-BE49-F238E27FC236}">
              <a16:creationId xmlns:a16="http://schemas.microsoft.com/office/drawing/2014/main" id="{867414C3-B111-4B3B-9530-E7CEAED3C0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66207" y="8640513"/>
          <a:ext cx="396241" cy="396241"/>
        </a:xfrm>
        <a:prstGeom prst="rect">
          <a:avLst/>
        </a:prstGeom>
      </xdr:spPr>
    </xdr:pic>
    <xdr:clientData/>
  </xdr:twoCellAnchor>
  <xdr:twoCellAnchor editAs="oneCell">
    <xdr:from>
      <xdr:col>3</xdr:col>
      <xdr:colOff>18007</xdr:colOff>
      <xdr:row>16</xdr:row>
      <xdr:rowOff>394403</xdr:rowOff>
    </xdr:from>
    <xdr:to>
      <xdr:col>3</xdr:col>
      <xdr:colOff>414248</xdr:colOff>
      <xdr:row>16</xdr:row>
      <xdr:rowOff>790644</xdr:rowOff>
    </xdr:to>
    <xdr:pic>
      <xdr:nvPicPr>
        <xdr:cNvPr id="39" name="図 38">
          <a:extLst>
            <a:ext uri="{FF2B5EF4-FFF2-40B4-BE49-F238E27FC236}">
              <a16:creationId xmlns:a16="http://schemas.microsoft.com/office/drawing/2014/main" id="{35AAA7EF-DA70-4389-BDDA-CC8C72BE09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66207" y="9024053"/>
          <a:ext cx="396241" cy="396241"/>
        </a:xfrm>
        <a:prstGeom prst="rect">
          <a:avLst/>
        </a:prstGeom>
      </xdr:spPr>
    </xdr:pic>
    <xdr:clientData/>
  </xdr:twoCellAnchor>
  <xdr:twoCellAnchor editAs="oneCell">
    <xdr:from>
      <xdr:col>3</xdr:col>
      <xdr:colOff>18007</xdr:colOff>
      <xdr:row>16</xdr:row>
      <xdr:rowOff>777943</xdr:rowOff>
    </xdr:from>
    <xdr:to>
      <xdr:col>3</xdr:col>
      <xdr:colOff>414248</xdr:colOff>
      <xdr:row>16</xdr:row>
      <xdr:rowOff>1174184</xdr:rowOff>
    </xdr:to>
    <xdr:pic>
      <xdr:nvPicPr>
        <xdr:cNvPr id="40" name="図 39">
          <a:extLst>
            <a:ext uri="{FF2B5EF4-FFF2-40B4-BE49-F238E27FC236}">
              <a16:creationId xmlns:a16="http://schemas.microsoft.com/office/drawing/2014/main" id="{31D14D89-1E93-428E-8C7F-C2E5694DCF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66207" y="9407593"/>
          <a:ext cx="396241" cy="396241"/>
        </a:xfrm>
        <a:prstGeom prst="rect">
          <a:avLst/>
        </a:prstGeom>
      </xdr:spPr>
    </xdr:pic>
    <xdr:clientData/>
  </xdr:twoCellAnchor>
  <xdr:twoCellAnchor editAs="oneCell">
    <xdr:from>
      <xdr:col>3</xdr:col>
      <xdr:colOff>18007</xdr:colOff>
      <xdr:row>16</xdr:row>
      <xdr:rowOff>1161483</xdr:rowOff>
    </xdr:from>
    <xdr:to>
      <xdr:col>3</xdr:col>
      <xdr:colOff>414248</xdr:colOff>
      <xdr:row>16</xdr:row>
      <xdr:rowOff>1557724</xdr:rowOff>
    </xdr:to>
    <xdr:pic>
      <xdr:nvPicPr>
        <xdr:cNvPr id="41" name="図 40">
          <a:extLst>
            <a:ext uri="{FF2B5EF4-FFF2-40B4-BE49-F238E27FC236}">
              <a16:creationId xmlns:a16="http://schemas.microsoft.com/office/drawing/2014/main" id="{039BD639-9BAC-4BF2-BEBF-17E1F2A16D4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66207" y="9791133"/>
          <a:ext cx="396241" cy="396241"/>
        </a:xfrm>
        <a:prstGeom prst="rect">
          <a:avLst/>
        </a:prstGeom>
      </xdr:spPr>
    </xdr:pic>
    <xdr:clientData/>
  </xdr:twoCellAnchor>
  <xdr:twoCellAnchor editAs="oneCell">
    <xdr:from>
      <xdr:col>3</xdr:col>
      <xdr:colOff>18007</xdr:colOff>
      <xdr:row>16</xdr:row>
      <xdr:rowOff>1545023</xdr:rowOff>
    </xdr:from>
    <xdr:to>
      <xdr:col>3</xdr:col>
      <xdr:colOff>414248</xdr:colOff>
      <xdr:row>16</xdr:row>
      <xdr:rowOff>1941264</xdr:rowOff>
    </xdr:to>
    <xdr:pic>
      <xdr:nvPicPr>
        <xdr:cNvPr id="42" name="図 41">
          <a:extLst>
            <a:ext uri="{FF2B5EF4-FFF2-40B4-BE49-F238E27FC236}">
              <a16:creationId xmlns:a16="http://schemas.microsoft.com/office/drawing/2014/main" id="{8F493251-F35E-4C9C-A3EB-BB7E64302D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66207" y="10174673"/>
          <a:ext cx="396241" cy="396241"/>
        </a:xfrm>
        <a:prstGeom prst="rect">
          <a:avLst/>
        </a:prstGeom>
      </xdr:spPr>
    </xdr:pic>
    <xdr:clientData/>
  </xdr:twoCellAnchor>
  <xdr:twoCellAnchor editAs="oneCell">
    <xdr:from>
      <xdr:col>3</xdr:col>
      <xdr:colOff>18007</xdr:colOff>
      <xdr:row>16</xdr:row>
      <xdr:rowOff>1928563</xdr:rowOff>
    </xdr:from>
    <xdr:to>
      <xdr:col>3</xdr:col>
      <xdr:colOff>414248</xdr:colOff>
      <xdr:row>16</xdr:row>
      <xdr:rowOff>2324804</xdr:rowOff>
    </xdr:to>
    <xdr:pic>
      <xdr:nvPicPr>
        <xdr:cNvPr id="43" name="図 42">
          <a:extLst>
            <a:ext uri="{FF2B5EF4-FFF2-40B4-BE49-F238E27FC236}">
              <a16:creationId xmlns:a16="http://schemas.microsoft.com/office/drawing/2014/main" id="{6959B494-A4C2-48E3-8E92-AC1E51C28BD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66207" y="10558213"/>
          <a:ext cx="396241" cy="396241"/>
        </a:xfrm>
        <a:prstGeom prst="rect">
          <a:avLst/>
        </a:prstGeom>
      </xdr:spPr>
    </xdr:pic>
    <xdr:clientData/>
  </xdr:twoCellAnchor>
  <xdr:twoCellAnchor editAs="oneCell">
    <xdr:from>
      <xdr:col>3</xdr:col>
      <xdr:colOff>441322</xdr:colOff>
      <xdr:row>16</xdr:row>
      <xdr:rowOff>109212</xdr:rowOff>
    </xdr:from>
    <xdr:to>
      <xdr:col>3</xdr:col>
      <xdr:colOff>1896749</xdr:colOff>
      <xdr:row>16</xdr:row>
      <xdr:rowOff>2269212</xdr:rowOff>
    </xdr:to>
    <xdr:pic>
      <xdr:nvPicPr>
        <xdr:cNvPr id="44" name="図 43">
          <a:extLst>
            <a:ext uri="{FF2B5EF4-FFF2-40B4-BE49-F238E27FC236}">
              <a16:creationId xmlns:a16="http://schemas.microsoft.com/office/drawing/2014/main" id="{948554C0-5B79-4AED-8327-F9D0C728E37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089522" y="8738862"/>
          <a:ext cx="1455427" cy="2160000"/>
        </a:xfrm>
        <a:prstGeom prst="rect">
          <a:avLst/>
        </a:prstGeom>
        <a:ln w="6350">
          <a:solidFill>
            <a:schemeClr val="bg1">
              <a:lumMod val="75000"/>
            </a:schemeClr>
          </a:solidFill>
        </a:ln>
      </xdr:spPr>
    </xdr:pic>
    <xdr:clientData/>
  </xdr:twoCellAnchor>
  <xdr:twoCellAnchor editAs="oneCell">
    <xdr:from>
      <xdr:col>2</xdr:col>
      <xdr:colOff>438150</xdr:colOff>
      <xdr:row>16</xdr:row>
      <xdr:rowOff>121912</xdr:rowOff>
    </xdr:from>
    <xdr:to>
      <xdr:col>2</xdr:col>
      <xdr:colOff>1893579</xdr:colOff>
      <xdr:row>16</xdr:row>
      <xdr:rowOff>2281912</xdr:rowOff>
    </xdr:to>
    <xdr:pic>
      <xdr:nvPicPr>
        <xdr:cNvPr id="45" name="図 44">
          <a:extLst>
            <a:ext uri="{FF2B5EF4-FFF2-40B4-BE49-F238E27FC236}">
              <a16:creationId xmlns:a16="http://schemas.microsoft.com/office/drawing/2014/main" id="{5EA8ED2E-64C1-4686-A639-ACBEFFA1DCC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130550" y="9227812"/>
          <a:ext cx="1455429" cy="2160000"/>
        </a:xfrm>
        <a:prstGeom prst="rect">
          <a:avLst/>
        </a:prstGeom>
        <a:ln w="6350">
          <a:solidFill>
            <a:schemeClr val="bg1">
              <a:lumMod val="75000"/>
            </a:schemeClr>
          </a:solidFill>
        </a:ln>
      </xdr:spPr>
    </xdr:pic>
    <xdr:clientData/>
  </xdr:twoCellAnchor>
  <xdr:twoCellAnchor editAs="oneCell">
    <xdr:from>
      <xdr:col>2</xdr:col>
      <xdr:colOff>450850</xdr:colOff>
      <xdr:row>8</xdr:row>
      <xdr:rowOff>123824</xdr:rowOff>
    </xdr:from>
    <xdr:to>
      <xdr:col>2</xdr:col>
      <xdr:colOff>1906279</xdr:colOff>
      <xdr:row>8</xdr:row>
      <xdr:rowOff>2283824</xdr:rowOff>
    </xdr:to>
    <xdr:pic>
      <xdr:nvPicPr>
        <xdr:cNvPr id="46" name="図 45">
          <a:extLst>
            <a:ext uri="{FF2B5EF4-FFF2-40B4-BE49-F238E27FC236}">
              <a16:creationId xmlns:a16="http://schemas.microsoft.com/office/drawing/2014/main" id="{C7CD2C53-9903-486A-B8D1-747DABD03EE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3250" y="2206624"/>
          <a:ext cx="1455429" cy="2160000"/>
        </a:xfrm>
        <a:prstGeom prst="rect">
          <a:avLst/>
        </a:prstGeom>
        <a:ln w="6350">
          <a:solidFill>
            <a:schemeClr val="bg1">
              <a:lumMod val="75000"/>
            </a:schemeClr>
          </a:solidFill>
        </a:ln>
      </xdr:spPr>
    </xdr:pic>
    <xdr:clientData/>
  </xdr:twoCellAnchor>
  <xdr:twoCellAnchor editAs="oneCell">
    <xdr:from>
      <xdr:col>3</xdr:col>
      <xdr:colOff>454021</xdr:colOff>
      <xdr:row>8</xdr:row>
      <xdr:rowOff>123824</xdr:rowOff>
    </xdr:from>
    <xdr:to>
      <xdr:col>3</xdr:col>
      <xdr:colOff>1909450</xdr:colOff>
      <xdr:row>8</xdr:row>
      <xdr:rowOff>2283824</xdr:rowOff>
    </xdr:to>
    <xdr:pic>
      <xdr:nvPicPr>
        <xdr:cNvPr id="47" name="図 46">
          <a:extLst>
            <a:ext uri="{FF2B5EF4-FFF2-40B4-BE49-F238E27FC236}">
              <a16:creationId xmlns:a16="http://schemas.microsoft.com/office/drawing/2014/main" id="{84FEF63A-7E0E-44D5-92BE-057A6260004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102221" y="2206624"/>
          <a:ext cx="1455429" cy="2160000"/>
        </a:xfrm>
        <a:prstGeom prst="rect">
          <a:avLst/>
        </a:prstGeom>
        <a:ln w="6350">
          <a:solidFill>
            <a:schemeClr val="bg1">
              <a:lumMod val="75000"/>
            </a:schemeClr>
          </a:solidFill>
        </a:ln>
      </xdr:spPr>
    </xdr:pic>
    <xdr:clientData/>
  </xdr:twoCellAnchor>
  <xdr:twoCellAnchor editAs="oneCell">
    <xdr:from>
      <xdr:col>4</xdr:col>
      <xdr:colOff>450850</xdr:colOff>
      <xdr:row>8</xdr:row>
      <xdr:rowOff>123824</xdr:rowOff>
    </xdr:from>
    <xdr:to>
      <xdr:col>4</xdr:col>
      <xdr:colOff>1906279</xdr:colOff>
      <xdr:row>8</xdr:row>
      <xdr:rowOff>2283824</xdr:rowOff>
    </xdr:to>
    <xdr:pic>
      <xdr:nvPicPr>
        <xdr:cNvPr id="48" name="図 47">
          <a:extLst>
            <a:ext uri="{FF2B5EF4-FFF2-40B4-BE49-F238E27FC236}">
              <a16:creationId xmlns:a16="http://schemas.microsoft.com/office/drawing/2014/main" id="{5F8EA723-0572-4D6D-86DB-393D1F870D0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54850" y="2206624"/>
          <a:ext cx="1455429" cy="2160000"/>
        </a:xfrm>
        <a:prstGeom prst="rect">
          <a:avLst/>
        </a:prstGeom>
        <a:ln w="6350">
          <a:solidFill>
            <a:schemeClr val="bg1">
              <a:lumMod val="75000"/>
            </a:schemeClr>
          </a:solidFill>
        </a:ln>
      </xdr:spPr>
    </xdr:pic>
    <xdr:clientData/>
  </xdr:twoCellAnchor>
  <xdr:twoCellAnchor editAs="oneCell">
    <xdr:from>
      <xdr:col>1</xdr:col>
      <xdr:colOff>438150</xdr:colOff>
      <xdr:row>12</xdr:row>
      <xdr:rowOff>144462</xdr:rowOff>
    </xdr:from>
    <xdr:to>
      <xdr:col>1</xdr:col>
      <xdr:colOff>1893579</xdr:colOff>
      <xdr:row>12</xdr:row>
      <xdr:rowOff>2304462</xdr:rowOff>
    </xdr:to>
    <xdr:pic>
      <xdr:nvPicPr>
        <xdr:cNvPr id="49" name="図 48">
          <a:extLst>
            <a:ext uri="{FF2B5EF4-FFF2-40B4-BE49-F238E27FC236}">
              <a16:creationId xmlns:a16="http://schemas.microsoft.com/office/drawing/2014/main" id="{53B38CF0-5F79-4932-AB01-5B8F58E8261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74750" y="5535612"/>
          <a:ext cx="1455429" cy="2160000"/>
        </a:xfrm>
        <a:prstGeom prst="rect">
          <a:avLst/>
        </a:prstGeom>
        <a:ln w="6350">
          <a:solidFill>
            <a:schemeClr val="bg1">
              <a:lumMod val="85000"/>
            </a:schemeClr>
          </a:solidFill>
        </a:ln>
      </xdr:spPr>
    </xdr:pic>
    <xdr:clientData/>
  </xdr:twoCellAnchor>
  <xdr:twoCellAnchor editAs="oneCell">
    <xdr:from>
      <xdr:col>2</xdr:col>
      <xdr:colOff>412750</xdr:colOff>
      <xdr:row>12</xdr:row>
      <xdr:rowOff>144462</xdr:rowOff>
    </xdr:from>
    <xdr:to>
      <xdr:col>2</xdr:col>
      <xdr:colOff>1868179</xdr:colOff>
      <xdr:row>12</xdr:row>
      <xdr:rowOff>2304462</xdr:rowOff>
    </xdr:to>
    <xdr:pic>
      <xdr:nvPicPr>
        <xdr:cNvPr id="50" name="図 49">
          <a:extLst>
            <a:ext uri="{FF2B5EF4-FFF2-40B4-BE49-F238E27FC236}">
              <a16:creationId xmlns:a16="http://schemas.microsoft.com/office/drawing/2014/main" id="{27C070E2-4AD4-42F1-92AF-570561378E95}"/>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105150" y="5535612"/>
          <a:ext cx="1455429" cy="2160000"/>
        </a:xfrm>
        <a:prstGeom prst="rect">
          <a:avLst/>
        </a:prstGeom>
        <a:ln w="6350">
          <a:solidFill>
            <a:schemeClr val="bg1">
              <a:lumMod val="85000"/>
            </a:schemeClr>
          </a:solidFill>
        </a:ln>
      </xdr:spPr>
    </xdr:pic>
    <xdr:clientData/>
  </xdr:twoCellAnchor>
  <xdr:twoCellAnchor editAs="oneCell">
    <xdr:from>
      <xdr:col>3</xdr:col>
      <xdr:colOff>415921</xdr:colOff>
      <xdr:row>12</xdr:row>
      <xdr:rowOff>144462</xdr:rowOff>
    </xdr:from>
    <xdr:to>
      <xdr:col>3</xdr:col>
      <xdr:colOff>1871350</xdr:colOff>
      <xdr:row>12</xdr:row>
      <xdr:rowOff>2304462</xdr:rowOff>
    </xdr:to>
    <xdr:pic>
      <xdr:nvPicPr>
        <xdr:cNvPr id="51" name="図 50">
          <a:extLst>
            <a:ext uri="{FF2B5EF4-FFF2-40B4-BE49-F238E27FC236}">
              <a16:creationId xmlns:a16="http://schemas.microsoft.com/office/drawing/2014/main" id="{2F23D10A-2A81-412E-ABD1-4DEE7527F03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064121" y="5535612"/>
          <a:ext cx="1455429" cy="2160000"/>
        </a:xfrm>
        <a:prstGeom prst="rect">
          <a:avLst/>
        </a:prstGeom>
        <a:ln w="6350">
          <a:solidFill>
            <a:schemeClr val="bg1">
              <a:lumMod val="75000"/>
            </a:schemeClr>
          </a:solidFill>
        </a:ln>
      </xdr:spPr>
    </xdr:pic>
    <xdr:clientData/>
  </xdr:twoCellAnchor>
  <xdr:twoCellAnchor editAs="oneCell">
    <xdr:from>
      <xdr:col>4</xdr:col>
      <xdr:colOff>412750</xdr:colOff>
      <xdr:row>12</xdr:row>
      <xdr:rowOff>144462</xdr:rowOff>
    </xdr:from>
    <xdr:to>
      <xdr:col>4</xdr:col>
      <xdr:colOff>1868179</xdr:colOff>
      <xdr:row>12</xdr:row>
      <xdr:rowOff>2304462</xdr:rowOff>
    </xdr:to>
    <xdr:pic>
      <xdr:nvPicPr>
        <xdr:cNvPr id="52" name="図 51">
          <a:extLst>
            <a:ext uri="{FF2B5EF4-FFF2-40B4-BE49-F238E27FC236}">
              <a16:creationId xmlns:a16="http://schemas.microsoft.com/office/drawing/2014/main" id="{C7106BCE-18FE-4925-939A-44BB272C939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16750" y="5535612"/>
          <a:ext cx="1455429" cy="2160000"/>
        </a:xfrm>
        <a:prstGeom prst="rect">
          <a:avLst/>
        </a:prstGeom>
        <a:ln w="6350">
          <a:solidFill>
            <a:schemeClr val="bg1">
              <a:lumMod val="85000"/>
            </a:schemeClr>
          </a:solidFill>
        </a:ln>
      </xdr:spPr>
    </xdr:pic>
    <xdr:clientData/>
  </xdr:twoCellAnchor>
  <xdr:twoCellAnchor editAs="oneCell">
    <xdr:from>
      <xdr:col>1</xdr:col>
      <xdr:colOff>425450</xdr:colOff>
      <xdr:row>16</xdr:row>
      <xdr:rowOff>109212</xdr:rowOff>
    </xdr:from>
    <xdr:to>
      <xdr:col>1</xdr:col>
      <xdr:colOff>1880879</xdr:colOff>
      <xdr:row>16</xdr:row>
      <xdr:rowOff>2269212</xdr:rowOff>
    </xdr:to>
    <xdr:pic>
      <xdr:nvPicPr>
        <xdr:cNvPr id="53" name="図 52">
          <a:extLst>
            <a:ext uri="{FF2B5EF4-FFF2-40B4-BE49-F238E27FC236}">
              <a16:creationId xmlns:a16="http://schemas.microsoft.com/office/drawing/2014/main" id="{827FAA58-D395-459F-8DC9-D846649F9B7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62050" y="9215112"/>
          <a:ext cx="1455429" cy="2160000"/>
        </a:xfrm>
        <a:prstGeom prst="rect">
          <a:avLst/>
        </a:prstGeom>
        <a:ln w="6350">
          <a:solidFill>
            <a:schemeClr val="bg1">
              <a:lumMod val="75000"/>
            </a:schemeClr>
          </a:solidFill>
        </a:ln>
      </xdr:spPr>
    </xdr:pic>
    <xdr:clientData/>
  </xdr:twoCellAnchor>
  <xdr:twoCellAnchor editAs="oneCell">
    <xdr:from>
      <xdr:col>1</xdr:col>
      <xdr:colOff>431790</xdr:colOff>
      <xdr:row>8</xdr:row>
      <xdr:rowOff>123824</xdr:rowOff>
    </xdr:from>
    <xdr:to>
      <xdr:col>1</xdr:col>
      <xdr:colOff>1891539</xdr:colOff>
      <xdr:row>8</xdr:row>
      <xdr:rowOff>2283824</xdr:rowOff>
    </xdr:to>
    <xdr:pic>
      <xdr:nvPicPr>
        <xdr:cNvPr id="54" name="図 53">
          <a:extLst>
            <a:ext uri="{FF2B5EF4-FFF2-40B4-BE49-F238E27FC236}">
              <a16:creationId xmlns:a16="http://schemas.microsoft.com/office/drawing/2014/main" id="{CB3C1ACF-2317-4AE8-B55D-903414AB52D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168390" y="2206624"/>
          <a:ext cx="1459749" cy="2160000"/>
        </a:xfrm>
        <a:prstGeom prst="rect">
          <a:avLst/>
        </a:prstGeom>
        <a:noFill/>
        <a:ln w="6350">
          <a:solidFill>
            <a:schemeClr val="bg1">
              <a:lumMod val="75000"/>
            </a:schemeClr>
          </a:solidFill>
        </a:ln>
      </xdr:spPr>
    </xdr:pic>
    <xdr:clientData/>
  </xdr:twoCellAnchor>
  <xdr:twoCellAnchor editAs="oneCell">
    <xdr:from>
      <xdr:col>0</xdr:col>
      <xdr:colOff>730250</xdr:colOff>
      <xdr:row>8</xdr:row>
      <xdr:rowOff>25400</xdr:rowOff>
    </xdr:from>
    <xdr:to>
      <xdr:col>1</xdr:col>
      <xdr:colOff>389890</xdr:colOff>
      <xdr:row>8</xdr:row>
      <xdr:rowOff>421640</xdr:rowOff>
    </xdr:to>
    <xdr:pic>
      <xdr:nvPicPr>
        <xdr:cNvPr id="55" name="図 54">
          <a:extLst>
            <a:ext uri="{FF2B5EF4-FFF2-40B4-BE49-F238E27FC236}">
              <a16:creationId xmlns:a16="http://schemas.microsoft.com/office/drawing/2014/main" id="{9BF7EC01-FBDA-437D-9D9E-1F5A169E7BB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30250" y="2108200"/>
          <a:ext cx="396240" cy="396240"/>
        </a:xfrm>
        <a:prstGeom prst="rect">
          <a:avLst/>
        </a:prstGeom>
        <a:noFill/>
        <a:ln>
          <a:noFill/>
        </a:ln>
      </xdr:spPr>
    </xdr:pic>
    <xdr:clientData/>
  </xdr:twoCellAnchor>
  <xdr:twoCellAnchor editAs="oneCell">
    <xdr:from>
      <xdr:col>4</xdr:col>
      <xdr:colOff>273049</xdr:colOff>
      <xdr:row>16</xdr:row>
      <xdr:rowOff>109212</xdr:rowOff>
    </xdr:from>
    <xdr:to>
      <xdr:col>4</xdr:col>
      <xdr:colOff>1741889</xdr:colOff>
      <xdr:row>16</xdr:row>
      <xdr:rowOff>2269212</xdr:rowOff>
    </xdr:to>
    <xdr:pic>
      <xdr:nvPicPr>
        <xdr:cNvPr id="56" name="図 55">
          <a:extLst>
            <a:ext uri="{FF2B5EF4-FFF2-40B4-BE49-F238E27FC236}">
              <a16:creationId xmlns:a16="http://schemas.microsoft.com/office/drawing/2014/main" id="{DC3E974B-E564-40E3-B790-35D044ECAF23}"/>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620"/>
        <a:stretch/>
      </xdr:blipFill>
      <xdr:spPr bwMode="auto">
        <a:xfrm>
          <a:off x="6877049" y="8738862"/>
          <a:ext cx="1468840" cy="2160000"/>
        </a:xfrm>
        <a:prstGeom prst="rect">
          <a:avLst/>
        </a:prstGeom>
        <a:noFill/>
        <a:ln w="6350" cap="flat" cmpd="sng" algn="ctr">
          <a:solidFill>
            <a:sysClr val="window" lastClr="FFFFFF">
              <a:lumMod val="8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1119187</xdr:colOff>
      <xdr:row>106</xdr:row>
      <xdr:rowOff>557210</xdr:rowOff>
    </xdr:from>
    <xdr:to>
      <xdr:col>2</xdr:col>
      <xdr:colOff>747713</xdr:colOff>
      <xdr:row>106</xdr:row>
      <xdr:rowOff>714375</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1304925" y="26269948"/>
          <a:ext cx="1100138" cy="157165"/>
        </a:xfrm>
        <a:prstGeom prst="rect">
          <a:avLst/>
        </a:prstGeom>
        <a:noFill/>
        <a:ln w="28575">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105</xdr:row>
      <xdr:rowOff>38100</xdr:rowOff>
    </xdr:from>
    <xdr:to>
      <xdr:col>3</xdr:col>
      <xdr:colOff>488907</xdr:colOff>
      <xdr:row>105</xdr:row>
      <xdr:rowOff>1709737</xdr:rowOff>
    </xdr:to>
    <xdr:grpSp>
      <xdr:nvGrpSpPr>
        <xdr:cNvPr id="23" name="Group 22">
          <a:extLst>
            <a:ext uri="{FF2B5EF4-FFF2-40B4-BE49-F238E27FC236}">
              <a16:creationId xmlns:a16="http://schemas.microsoft.com/office/drawing/2014/main" id="{00000000-0008-0000-0500-000017000000}"/>
            </a:ext>
          </a:extLst>
        </xdr:cNvPr>
        <xdr:cNvGrpSpPr/>
      </xdr:nvGrpSpPr>
      <xdr:grpSpPr>
        <a:xfrm>
          <a:off x="355600" y="26784300"/>
          <a:ext cx="2781257" cy="1671637"/>
          <a:chOff x="795335" y="9315451"/>
          <a:chExt cx="2832057" cy="1671637"/>
        </a:xfrm>
      </xdr:grpSpPr>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a:stretch>
            <a:fillRect/>
          </a:stretch>
        </xdr:blipFill>
        <xdr:spPr>
          <a:xfrm>
            <a:off x="795335" y="9315451"/>
            <a:ext cx="2832057" cy="1653756"/>
          </a:xfrm>
          <a:prstGeom prst="rect">
            <a:avLst/>
          </a:prstGeom>
          <a:effectLst>
            <a:outerShdw blurRad="50800" dist="38100" dir="8100000" algn="tr" rotWithShape="0">
              <a:prstClr val="black">
                <a:alpha val="40000"/>
              </a:prstClr>
            </a:outerShdw>
          </a:effectLst>
        </xdr:spPr>
      </xdr:pic>
      <xdr:sp macro="" textlink="">
        <xdr:nvSpPr>
          <xdr:cNvPr id="25" name="正方形/長方形 34">
            <a:extLst>
              <a:ext uri="{FF2B5EF4-FFF2-40B4-BE49-F238E27FC236}">
                <a16:creationId xmlns:a16="http://schemas.microsoft.com/office/drawing/2014/main" id="{00000000-0008-0000-0500-000019000000}"/>
              </a:ext>
            </a:extLst>
          </xdr:cNvPr>
          <xdr:cNvSpPr/>
        </xdr:nvSpPr>
        <xdr:spPr>
          <a:xfrm>
            <a:off x="2328863" y="10842037"/>
            <a:ext cx="452438" cy="145051"/>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対角する 2 つの角を丸めた四角形 35">
            <a:extLst>
              <a:ext uri="{FF2B5EF4-FFF2-40B4-BE49-F238E27FC236}">
                <a16:creationId xmlns:a16="http://schemas.microsoft.com/office/drawing/2014/main" id="{00000000-0008-0000-0500-00001E000000}"/>
              </a:ext>
            </a:extLst>
          </xdr:cNvPr>
          <xdr:cNvSpPr/>
        </xdr:nvSpPr>
        <xdr:spPr>
          <a:xfrm>
            <a:off x="2309813" y="10280061"/>
            <a:ext cx="905936" cy="266701"/>
          </a:xfrm>
          <a:prstGeom prst="round2DiagRect">
            <a:avLst/>
          </a:prstGeom>
          <a:solidFill>
            <a:schemeClr val="accent6">
              <a:lumMod val="75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50">
                <a:solidFill>
                  <a:schemeClr val="bg1"/>
                </a:solidFill>
                <a:latin typeface="Arial" panose="020B0604020202020204" pitchFamily="34" charset="0"/>
                <a:ea typeface="UD デジタル 教科書体 NK-R" panose="02020400000000000000" pitchFamily="18" charset="-128"/>
                <a:cs typeface="Arial" panose="020B0604020202020204" pitchFamily="34" charset="0"/>
              </a:rPr>
              <a:t>Right</a:t>
            </a:r>
            <a:r>
              <a:rPr kumimoji="1" lang="en-US" altLang="ja-JP" sz="1050" baseline="0">
                <a:solidFill>
                  <a:schemeClr val="bg1"/>
                </a:solidFill>
                <a:latin typeface="Arial" panose="020B0604020202020204" pitchFamily="34" charset="0"/>
                <a:ea typeface="UD デジタル 教科書体 NK-R" panose="02020400000000000000" pitchFamily="18" charset="-128"/>
                <a:cs typeface="Arial" panose="020B0604020202020204" pitchFamily="34" charset="0"/>
              </a:rPr>
              <a:t> Click</a:t>
            </a:r>
            <a:endParaRPr kumimoji="1" lang="ja-JP" altLang="en-US" sz="1050">
              <a:solidFill>
                <a:schemeClr val="bg1"/>
              </a:solidFill>
              <a:latin typeface="Arial" panose="020B0604020202020204" pitchFamily="34" charset="0"/>
              <a:ea typeface="UD デジタル 教科書体 NK-R" panose="02020400000000000000" pitchFamily="18" charset="-128"/>
              <a:cs typeface="Arial" panose="020B0604020202020204" pitchFamily="34" charset="0"/>
            </a:endParaRPr>
          </a:p>
        </xdr:txBody>
      </xdr:sp>
      <xdr:sp macro="" textlink="">
        <xdr:nvSpPr>
          <xdr:cNvPr id="34" name="下矢印 36">
            <a:extLst>
              <a:ext uri="{FF2B5EF4-FFF2-40B4-BE49-F238E27FC236}">
                <a16:creationId xmlns:a16="http://schemas.microsoft.com/office/drawing/2014/main" id="{00000000-0008-0000-0500-000022000000}"/>
              </a:ext>
            </a:extLst>
          </xdr:cNvPr>
          <xdr:cNvSpPr/>
        </xdr:nvSpPr>
        <xdr:spPr>
          <a:xfrm rot="1698749">
            <a:off x="2477561" y="10522950"/>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514350</xdr:colOff>
      <xdr:row>106</xdr:row>
      <xdr:rowOff>109538</xdr:rowOff>
    </xdr:from>
    <xdr:to>
      <xdr:col>3</xdr:col>
      <xdr:colOff>95279</xdr:colOff>
      <xdr:row>106</xdr:row>
      <xdr:rowOff>1677452</xdr:rowOff>
    </xdr:to>
    <xdr:grpSp>
      <xdr:nvGrpSpPr>
        <xdr:cNvPr id="35" name="Group 34">
          <a:extLst>
            <a:ext uri="{FF2B5EF4-FFF2-40B4-BE49-F238E27FC236}">
              <a16:creationId xmlns:a16="http://schemas.microsoft.com/office/drawing/2014/main" id="{00000000-0008-0000-0500-000023000000}"/>
            </a:ext>
          </a:extLst>
        </xdr:cNvPr>
        <xdr:cNvGrpSpPr/>
      </xdr:nvGrpSpPr>
      <xdr:grpSpPr>
        <a:xfrm>
          <a:off x="698500" y="28608338"/>
          <a:ext cx="2044729" cy="1567914"/>
          <a:chOff x="1128713" y="11091977"/>
          <a:chExt cx="2095529" cy="1567914"/>
        </a:xfrm>
      </xdr:grpSpPr>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rotWithShape="1">
          <a:blip xmlns:r="http://schemas.openxmlformats.org/officeDocument/2006/relationships" r:embed="rId2"/>
          <a:srcRect l="35664" t="39024" r="17520"/>
          <a:stretch/>
        </xdr:blipFill>
        <xdr:spPr>
          <a:xfrm>
            <a:off x="1128713" y="11091977"/>
            <a:ext cx="2071688" cy="1567914"/>
          </a:xfrm>
          <a:prstGeom prst="rect">
            <a:avLst/>
          </a:prstGeom>
          <a:effectLst>
            <a:outerShdw blurRad="50800" dist="38100" dir="8100000" algn="tr" rotWithShape="0">
              <a:prstClr val="black">
                <a:alpha val="40000"/>
              </a:prstClr>
            </a:outerShdw>
          </a:effectLst>
        </xdr:spPr>
      </xdr:pic>
      <xdr:sp macro="" textlink="">
        <xdr:nvSpPr>
          <xdr:cNvPr id="40" name="正方形/長方形 41">
            <a:extLst>
              <a:ext uri="{FF2B5EF4-FFF2-40B4-BE49-F238E27FC236}">
                <a16:creationId xmlns:a16="http://schemas.microsoft.com/office/drawing/2014/main" id="{00000000-0008-0000-0500-000028000000}"/>
              </a:ext>
            </a:extLst>
          </xdr:cNvPr>
          <xdr:cNvSpPr/>
        </xdr:nvSpPr>
        <xdr:spPr>
          <a:xfrm>
            <a:off x="2362231" y="11606208"/>
            <a:ext cx="719108" cy="161929"/>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下矢印 40">
            <a:extLst>
              <a:ext uri="{FF2B5EF4-FFF2-40B4-BE49-F238E27FC236}">
                <a16:creationId xmlns:a16="http://schemas.microsoft.com/office/drawing/2014/main" id="{00000000-0008-0000-0500-00002D000000}"/>
              </a:ext>
            </a:extLst>
          </xdr:cNvPr>
          <xdr:cNvSpPr/>
        </xdr:nvSpPr>
        <xdr:spPr>
          <a:xfrm rot="2228990">
            <a:off x="2924204" y="11334748"/>
            <a:ext cx="300038" cy="390525"/>
          </a:xfrm>
          <a:prstGeom prst="downArrow">
            <a:avLst>
              <a:gd name="adj1" fmla="val 36532"/>
              <a:gd name="adj2" fmla="val 50000"/>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566738</xdr:colOff>
      <xdr:row>107</xdr:row>
      <xdr:rowOff>19049</xdr:rowOff>
    </xdr:from>
    <xdr:to>
      <xdr:col>3</xdr:col>
      <xdr:colOff>147639</xdr:colOff>
      <xdr:row>108</xdr:row>
      <xdr:rowOff>9193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750888" y="30333949"/>
          <a:ext cx="2044701" cy="2263444"/>
          <a:chOff x="3367088" y="29298899"/>
          <a:chExt cx="2095501" cy="2261857"/>
        </a:xfrm>
      </xdr:grpSpPr>
      <xdr:grpSp>
        <xdr:nvGrpSpPr>
          <xdr:cNvPr id="46" name="Group 45">
            <a:extLst>
              <a:ext uri="{FF2B5EF4-FFF2-40B4-BE49-F238E27FC236}">
                <a16:creationId xmlns:a16="http://schemas.microsoft.com/office/drawing/2014/main" id="{00000000-0008-0000-0500-00002E000000}"/>
              </a:ext>
            </a:extLst>
          </xdr:cNvPr>
          <xdr:cNvGrpSpPr/>
        </xdr:nvGrpSpPr>
        <xdr:grpSpPr>
          <a:xfrm>
            <a:off x="3367088" y="29298899"/>
            <a:ext cx="2085974" cy="2261857"/>
            <a:chOff x="2171700" y="15525748"/>
            <a:chExt cx="2085974" cy="2261857"/>
          </a:xfrm>
        </xdr:grpSpPr>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3"/>
            <a:stretch>
              <a:fillRect/>
            </a:stretch>
          </xdr:blipFill>
          <xdr:spPr>
            <a:xfrm>
              <a:off x="2171700" y="15525748"/>
              <a:ext cx="2085974" cy="2261857"/>
            </a:xfrm>
            <a:prstGeom prst="rect">
              <a:avLst/>
            </a:prstGeom>
            <a:effectLst>
              <a:outerShdw blurRad="50800" dist="38100" dir="8100000" algn="tr" rotWithShape="0">
                <a:prstClr val="black">
                  <a:alpha val="40000"/>
                </a:prstClr>
              </a:outerShdw>
            </a:effectLst>
          </xdr:spPr>
        </xdr:pic>
        <xdr:sp macro="" textlink="">
          <xdr:nvSpPr>
            <xdr:cNvPr id="51" name="正方形/長方形 56">
              <a:extLst>
                <a:ext uri="{FF2B5EF4-FFF2-40B4-BE49-F238E27FC236}">
                  <a16:creationId xmlns:a16="http://schemas.microsoft.com/office/drawing/2014/main" id="{00000000-0008-0000-0500-000033000000}"/>
                </a:ext>
              </a:extLst>
            </xdr:cNvPr>
            <xdr:cNvSpPr/>
          </xdr:nvSpPr>
          <xdr:spPr>
            <a:xfrm>
              <a:off x="2224087" y="16897879"/>
              <a:ext cx="1100138" cy="152403"/>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下矢印 57">
              <a:extLst>
                <a:ext uri="{FF2B5EF4-FFF2-40B4-BE49-F238E27FC236}">
                  <a16:creationId xmlns:a16="http://schemas.microsoft.com/office/drawing/2014/main" id="{00000000-0008-0000-0500-000034000000}"/>
                </a:ext>
              </a:extLst>
            </xdr:cNvPr>
            <xdr:cNvSpPr/>
          </xdr:nvSpPr>
          <xdr:spPr>
            <a:xfrm rot="2228990">
              <a:off x="3138487" y="16588315"/>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正方形/長方形 58">
              <a:extLst>
                <a:ext uri="{FF2B5EF4-FFF2-40B4-BE49-F238E27FC236}">
                  <a16:creationId xmlns:a16="http://schemas.microsoft.com/office/drawing/2014/main" id="{00000000-0008-0000-0500-000035000000}"/>
                </a:ext>
              </a:extLst>
            </xdr:cNvPr>
            <xdr:cNvSpPr/>
          </xdr:nvSpPr>
          <xdr:spPr>
            <a:xfrm>
              <a:off x="2238375" y="17255067"/>
              <a:ext cx="638174" cy="147107"/>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下矢印 59">
              <a:extLst>
                <a:ext uri="{FF2B5EF4-FFF2-40B4-BE49-F238E27FC236}">
                  <a16:creationId xmlns:a16="http://schemas.microsoft.com/office/drawing/2014/main" id="{00000000-0008-0000-0500-000036000000}"/>
                </a:ext>
              </a:extLst>
            </xdr:cNvPr>
            <xdr:cNvSpPr/>
          </xdr:nvSpPr>
          <xdr:spPr>
            <a:xfrm rot="2228990">
              <a:off x="2833689" y="17007419"/>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5" name="正方形/長方形 42">
            <a:extLst>
              <a:ext uri="{FF2B5EF4-FFF2-40B4-BE49-F238E27FC236}">
                <a16:creationId xmlns:a16="http://schemas.microsoft.com/office/drawing/2014/main" id="{00000000-0008-0000-0500-000037000000}"/>
              </a:ext>
            </a:extLst>
          </xdr:cNvPr>
          <xdr:cNvSpPr/>
        </xdr:nvSpPr>
        <xdr:spPr>
          <a:xfrm>
            <a:off x="3390901" y="29684661"/>
            <a:ext cx="2000249" cy="338136"/>
          </a:xfrm>
          <a:prstGeom prst="rect">
            <a:avLst/>
          </a:prstGeom>
          <a:noFill/>
          <a:ln w="28575">
            <a:solidFill>
              <a:srgbClr val="FFC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下矢印 43">
            <a:extLst>
              <a:ext uri="{FF2B5EF4-FFF2-40B4-BE49-F238E27FC236}">
                <a16:creationId xmlns:a16="http://schemas.microsoft.com/office/drawing/2014/main" id="{00000000-0008-0000-0500-000038000000}"/>
              </a:ext>
            </a:extLst>
          </xdr:cNvPr>
          <xdr:cNvSpPr/>
        </xdr:nvSpPr>
        <xdr:spPr>
          <a:xfrm rot="2228990">
            <a:off x="5162551" y="29375099"/>
            <a:ext cx="300038" cy="390525"/>
          </a:xfrm>
          <a:prstGeom prst="downArrow">
            <a:avLst>
              <a:gd name="adj1" fmla="val 36532"/>
              <a:gd name="adj2" fmla="val 50000"/>
            </a:avLst>
          </a:prstGeom>
          <a:solidFill>
            <a:schemeClr val="accent4"/>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152399</xdr:colOff>
      <xdr:row>108</xdr:row>
      <xdr:rowOff>66675</xdr:rowOff>
    </xdr:from>
    <xdr:to>
      <xdr:col>3</xdr:col>
      <xdr:colOff>409574</xdr:colOff>
      <xdr:row>108</xdr:row>
      <xdr:rowOff>581024</xdr:rowOff>
    </xdr:to>
    <xdr:grpSp>
      <xdr:nvGrpSpPr>
        <xdr:cNvPr id="57" name="Group 56">
          <a:extLst>
            <a:ext uri="{FF2B5EF4-FFF2-40B4-BE49-F238E27FC236}">
              <a16:creationId xmlns:a16="http://schemas.microsoft.com/office/drawing/2014/main" id="{00000000-0008-0000-0500-000039000000}"/>
            </a:ext>
          </a:extLst>
        </xdr:cNvPr>
        <xdr:cNvGrpSpPr/>
      </xdr:nvGrpSpPr>
      <xdr:grpSpPr>
        <a:xfrm>
          <a:off x="336549" y="32654875"/>
          <a:ext cx="2720975" cy="514349"/>
          <a:chOff x="814387" y="17611725"/>
          <a:chExt cx="2771775" cy="514349"/>
        </a:xfrm>
      </xdr:grpSpPr>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rotWithShape="1">
          <a:blip xmlns:r="http://schemas.openxmlformats.org/officeDocument/2006/relationships" r:embed="rId4"/>
          <a:srcRect l="20569" r="20778" b="-2265"/>
          <a:stretch/>
        </xdr:blipFill>
        <xdr:spPr>
          <a:xfrm>
            <a:off x="814387" y="17938395"/>
            <a:ext cx="2771775" cy="187679"/>
          </a:xfrm>
          <a:prstGeom prst="rect">
            <a:avLst/>
          </a:prstGeom>
        </xdr:spPr>
      </xdr:pic>
      <xdr:sp macro="" textlink="">
        <xdr:nvSpPr>
          <xdr:cNvPr id="62" name="正方形/長方形 69">
            <a:extLst>
              <a:ext uri="{FF2B5EF4-FFF2-40B4-BE49-F238E27FC236}">
                <a16:creationId xmlns:a16="http://schemas.microsoft.com/office/drawing/2014/main" id="{00000000-0008-0000-0500-00003E000000}"/>
              </a:ext>
            </a:extLst>
          </xdr:cNvPr>
          <xdr:cNvSpPr/>
        </xdr:nvSpPr>
        <xdr:spPr>
          <a:xfrm>
            <a:off x="2600326" y="17959389"/>
            <a:ext cx="590550" cy="157162"/>
          </a:xfrm>
          <a:prstGeom prst="rect">
            <a:avLst/>
          </a:prstGeom>
          <a:noFill/>
          <a:ln w="28575">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 name="下矢印 70">
            <a:extLst>
              <a:ext uri="{FF2B5EF4-FFF2-40B4-BE49-F238E27FC236}">
                <a16:creationId xmlns:a16="http://schemas.microsoft.com/office/drawing/2014/main" id="{00000000-0008-0000-0500-00003F000000}"/>
              </a:ext>
            </a:extLst>
          </xdr:cNvPr>
          <xdr:cNvSpPr/>
        </xdr:nvSpPr>
        <xdr:spPr>
          <a:xfrm rot="2228990">
            <a:off x="3048000" y="17611725"/>
            <a:ext cx="300038" cy="390525"/>
          </a:xfrm>
          <a:prstGeom prst="downArrow">
            <a:avLst>
              <a:gd name="adj1" fmla="val 36532"/>
              <a:gd name="adj2" fmla="val 50000"/>
            </a:avLst>
          </a:prstGeom>
          <a:solidFill>
            <a:srgbClr val="FF0000"/>
          </a:solidFill>
          <a:ln>
            <a:solidFill>
              <a:srgbClr val="FF000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1</xdr:colOff>
      <xdr:row>0</xdr:row>
      <xdr:rowOff>0</xdr:rowOff>
    </xdr:from>
    <xdr:to>
      <xdr:col>12</xdr:col>
      <xdr:colOff>9526</xdr:colOff>
      <xdr:row>1</xdr:row>
      <xdr:rowOff>8022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5"/>
        <a:srcRect l="188" t="1507"/>
        <a:stretch/>
      </xdr:blipFill>
      <xdr:spPr>
        <a:xfrm>
          <a:off x="1" y="0"/>
          <a:ext cx="8153400" cy="7509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101600</xdr:colOff>
          <xdr:row>11</xdr:row>
          <xdr:rowOff>44450</xdr:rowOff>
        </xdr:from>
        <xdr:to>
          <xdr:col>5</xdr:col>
          <xdr:colOff>393700</xdr:colOff>
          <xdr:row>11</xdr:row>
          <xdr:rowOff>330200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37</xdr:row>
          <xdr:rowOff>0</xdr:rowOff>
        </xdr:from>
        <xdr:to>
          <xdr:col>2</xdr:col>
          <xdr:colOff>431800</xdr:colOff>
          <xdr:row>38</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11</xdr:row>
          <xdr:rowOff>69850</xdr:rowOff>
        </xdr:from>
        <xdr:to>
          <xdr:col>7</xdr:col>
          <xdr:colOff>393700</xdr:colOff>
          <xdr:row>11</xdr:row>
          <xdr:rowOff>298450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34</xdr:row>
          <xdr:rowOff>44450</xdr:rowOff>
        </xdr:from>
        <xdr:to>
          <xdr:col>1</xdr:col>
          <xdr:colOff>349250</xdr:colOff>
          <xdr:row>34</xdr:row>
          <xdr:rowOff>412750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38</xdr:row>
          <xdr:rowOff>0</xdr:rowOff>
        </xdr:from>
        <xdr:to>
          <xdr:col>2</xdr:col>
          <xdr:colOff>431800</xdr:colOff>
          <xdr:row>39</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39</xdr:row>
          <xdr:rowOff>0</xdr:rowOff>
        </xdr:from>
        <xdr:to>
          <xdr:col>2</xdr:col>
          <xdr:colOff>431800</xdr:colOff>
          <xdr:row>40</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40</xdr:row>
          <xdr:rowOff>0</xdr:rowOff>
        </xdr:from>
        <xdr:to>
          <xdr:col>2</xdr:col>
          <xdr:colOff>431800</xdr:colOff>
          <xdr:row>41</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6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41</xdr:row>
          <xdr:rowOff>0</xdr:rowOff>
        </xdr:from>
        <xdr:to>
          <xdr:col>2</xdr:col>
          <xdr:colOff>431800</xdr:colOff>
          <xdr:row>42</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6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42</xdr:row>
          <xdr:rowOff>0</xdr:rowOff>
        </xdr:from>
        <xdr:to>
          <xdr:col>2</xdr:col>
          <xdr:colOff>431800</xdr:colOff>
          <xdr:row>43</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6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43</xdr:row>
          <xdr:rowOff>0</xdr:rowOff>
        </xdr:from>
        <xdr:to>
          <xdr:col>2</xdr:col>
          <xdr:colOff>431800</xdr:colOff>
          <xdr:row>44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6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44</xdr:row>
          <xdr:rowOff>0</xdr:rowOff>
        </xdr:from>
        <xdr:to>
          <xdr:col>2</xdr:col>
          <xdr:colOff>431800</xdr:colOff>
          <xdr:row>45</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6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45</xdr:row>
          <xdr:rowOff>0</xdr:rowOff>
        </xdr:from>
        <xdr:to>
          <xdr:col>2</xdr:col>
          <xdr:colOff>431800</xdr:colOff>
          <xdr:row>46</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6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46</xdr:row>
          <xdr:rowOff>0</xdr:rowOff>
        </xdr:from>
        <xdr:to>
          <xdr:col>2</xdr:col>
          <xdr:colOff>431800</xdr:colOff>
          <xdr:row>47</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6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47</xdr:row>
          <xdr:rowOff>0</xdr:rowOff>
        </xdr:from>
        <xdr:to>
          <xdr:col>2</xdr:col>
          <xdr:colOff>431800</xdr:colOff>
          <xdr:row>48</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6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48</xdr:row>
          <xdr:rowOff>0</xdr:rowOff>
        </xdr:from>
        <xdr:to>
          <xdr:col>2</xdr:col>
          <xdr:colOff>431800</xdr:colOff>
          <xdr:row>49</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6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49</xdr:row>
          <xdr:rowOff>0</xdr:rowOff>
        </xdr:from>
        <xdr:to>
          <xdr:col>2</xdr:col>
          <xdr:colOff>431800</xdr:colOff>
          <xdr:row>50</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6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50</xdr:row>
          <xdr:rowOff>0</xdr:rowOff>
        </xdr:from>
        <xdr:to>
          <xdr:col>2</xdr:col>
          <xdr:colOff>431800</xdr:colOff>
          <xdr:row>51</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6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51</xdr:row>
          <xdr:rowOff>0</xdr:rowOff>
        </xdr:from>
        <xdr:to>
          <xdr:col>2</xdr:col>
          <xdr:colOff>431800</xdr:colOff>
          <xdr:row>52</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6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52</xdr:row>
          <xdr:rowOff>0</xdr:rowOff>
        </xdr:from>
        <xdr:to>
          <xdr:col>2</xdr:col>
          <xdr:colOff>431800</xdr:colOff>
          <xdr:row>53</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6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53</xdr:row>
          <xdr:rowOff>0</xdr:rowOff>
        </xdr:from>
        <xdr:to>
          <xdr:col>2</xdr:col>
          <xdr:colOff>431800</xdr:colOff>
          <xdr:row>54</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6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54</xdr:row>
          <xdr:rowOff>0</xdr:rowOff>
        </xdr:from>
        <xdr:to>
          <xdr:col>2</xdr:col>
          <xdr:colOff>431800</xdr:colOff>
          <xdr:row>55</xdr:row>
          <xdr:rowOff>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6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55</xdr:row>
          <xdr:rowOff>0</xdr:rowOff>
        </xdr:from>
        <xdr:to>
          <xdr:col>2</xdr:col>
          <xdr:colOff>431800</xdr:colOff>
          <xdr:row>56</xdr:row>
          <xdr:rowOff>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6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56</xdr:row>
          <xdr:rowOff>0</xdr:rowOff>
        </xdr:from>
        <xdr:to>
          <xdr:col>2</xdr:col>
          <xdr:colOff>431800</xdr:colOff>
          <xdr:row>57</xdr:row>
          <xdr:rowOff>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6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57</xdr:row>
          <xdr:rowOff>0</xdr:rowOff>
        </xdr:from>
        <xdr:to>
          <xdr:col>2</xdr:col>
          <xdr:colOff>431800</xdr:colOff>
          <xdr:row>58</xdr:row>
          <xdr:rowOff>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6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58</xdr:row>
          <xdr:rowOff>0</xdr:rowOff>
        </xdr:from>
        <xdr:to>
          <xdr:col>2</xdr:col>
          <xdr:colOff>431800</xdr:colOff>
          <xdr:row>59</xdr:row>
          <xdr:rowOff>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6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59</xdr:row>
          <xdr:rowOff>0</xdr:rowOff>
        </xdr:from>
        <xdr:to>
          <xdr:col>2</xdr:col>
          <xdr:colOff>431800</xdr:colOff>
          <xdr:row>60</xdr:row>
          <xdr:rowOff>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6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60</xdr:row>
          <xdr:rowOff>0</xdr:rowOff>
        </xdr:from>
        <xdr:to>
          <xdr:col>2</xdr:col>
          <xdr:colOff>431800</xdr:colOff>
          <xdr:row>61</xdr:row>
          <xdr:rowOff>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6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61</xdr:row>
          <xdr:rowOff>0</xdr:rowOff>
        </xdr:from>
        <xdr:to>
          <xdr:col>2</xdr:col>
          <xdr:colOff>431800</xdr:colOff>
          <xdr:row>62</xdr:row>
          <xdr:rowOff>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6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62</xdr:row>
          <xdr:rowOff>0</xdr:rowOff>
        </xdr:from>
        <xdr:to>
          <xdr:col>2</xdr:col>
          <xdr:colOff>431800</xdr:colOff>
          <xdr:row>63</xdr:row>
          <xdr:rowOff>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6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63</xdr:row>
          <xdr:rowOff>0</xdr:rowOff>
        </xdr:from>
        <xdr:to>
          <xdr:col>2</xdr:col>
          <xdr:colOff>431800</xdr:colOff>
          <xdr:row>64</xdr:row>
          <xdr:rowOff>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6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64</xdr:row>
          <xdr:rowOff>0</xdr:rowOff>
        </xdr:from>
        <xdr:to>
          <xdr:col>2</xdr:col>
          <xdr:colOff>431800</xdr:colOff>
          <xdr:row>65</xdr:row>
          <xdr:rowOff>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6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65</xdr:row>
          <xdr:rowOff>0</xdr:rowOff>
        </xdr:from>
        <xdr:to>
          <xdr:col>2</xdr:col>
          <xdr:colOff>431800</xdr:colOff>
          <xdr:row>66</xdr:row>
          <xdr:rowOff>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6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66</xdr:row>
          <xdr:rowOff>0</xdr:rowOff>
        </xdr:from>
        <xdr:to>
          <xdr:col>2</xdr:col>
          <xdr:colOff>431800</xdr:colOff>
          <xdr:row>67</xdr:row>
          <xdr:rowOff>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6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13</xdr:row>
          <xdr:rowOff>44450</xdr:rowOff>
        </xdr:from>
        <xdr:to>
          <xdr:col>5</xdr:col>
          <xdr:colOff>381000</xdr:colOff>
          <xdr:row>13</xdr:row>
          <xdr:rowOff>330200</xdr:rowOff>
        </xdr:to>
        <xdr:sp macro="" textlink="">
          <xdr:nvSpPr>
            <xdr:cNvPr id="4130" name="Drop Down 34" hidden="1">
              <a:extLst>
                <a:ext uri="{63B3BB69-23CF-44E3-9099-C40C66FF867C}">
                  <a14:compatExt spid="_x0000_s4130"/>
                </a:ext>
                <a:ext uri="{FF2B5EF4-FFF2-40B4-BE49-F238E27FC236}">
                  <a16:creationId xmlns:a16="http://schemas.microsoft.com/office/drawing/2014/main" id="{00000000-0008-0000-0600-00002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13</xdr:row>
          <xdr:rowOff>69850</xdr:rowOff>
        </xdr:from>
        <xdr:to>
          <xdr:col>7</xdr:col>
          <xdr:colOff>393700</xdr:colOff>
          <xdr:row>13</xdr:row>
          <xdr:rowOff>298450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6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14292</xdr:colOff>
      <xdr:row>0</xdr:row>
      <xdr:rowOff>9522</xdr:rowOff>
    </xdr:from>
    <xdr:to>
      <xdr:col>12</xdr:col>
      <xdr:colOff>195942</xdr:colOff>
      <xdr:row>0</xdr:row>
      <xdr:rowOff>771400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188" t="2750"/>
        <a:stretch/>
      </xdr:blipFill>
      <xdr:spPr>
        <a:xfrm>
          <a:off x="14292" y="9522"/>
          <a:ext cx="8316000" cy="761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107950</xdr:colOff>
          <xdr:row>11</xdr:row>
          <xdr:rowOff>50800</xdr:rowOff>
        </xdr:from>
        <xdr:to>
          <xdr:col>5</xdr:col>
          <xdr:colOff>425450</xdr:colOff>
          <xdr:row>11</xdr:row>
          <xdr:rowOff>336550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38</xdr:row>
          <xdr:rowOff>171450</xdr:rowOff>
        </xdr:from>
        <xdr:to>
          <xdr:col>2</xdr:col>
          <xdr:colOff>425450</xdr:colOff>
          <xdr:row>40</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11</xdr:row>
          <xdr:rowOff>69850</xdr:rowOff>
        </xdr:from>
        <xdr:to>
          <xdr:col>7</xdr:col>
          <xdr:colOff>393700</xdr:colOff>
          <xdr:row>11</xdr:row>
          <xdr:rowOff>298450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36</xdr:row>
          <xdr:rowOff>76200</xdr:rowOff>
        </xdr:from>
        <xdr:to>
          <xdr:col>1</xdr:col>
          <xdr:colOff>361950</xdr:colOff>
          <xdr:row>36</xdr:row>
          <xdr:rowOff>444500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39</xdr:row>
          <xdr:rowOff>184150</xdr:rowOff>
        </xdr:from>
        <xdr:to>
          <xdr:col>2</xdr:col>
          <xdr:colOff>425450</xdr:colOff>
          <xdr:row>41</xdr:row>
          <xdr:rowOff>19050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40</xdr:row>
          <xdr:rowOff>184150</xdr:rowOff>
        </xdr:from>
        <xdr:to>
          <xdr:col>2</xdr:col>
          <xdr:colOff>425450</xdr:colOff>
          <xdr:row>42</xdr:row>
          <xdr:rowOff>19050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41</xdr:row>
          <xdr:rowOff>184150</xdr:rowOff>
        </xdr:from>
        <xdr:to>
          <xdr:col>2</xdr:col>
          <xdr:colOff>425450</xdr:colOff>
          <xdr:row>43</xdr:row>
          <xdr:rowOff>19050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7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42</xdr:row>
          <xdr:rowOff>184150</xdr:rowOff>
        </xdr:from>
        <xdr:to>
          <xdr:col>2</xdr:col>
          <xdr:colOff>425450</xdr:colOff>
          <xdr:row>44</xdr:row>
          <xdr:rowOff>19050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43</xdr:row>
          <xdr:rowOff>184150</xdr:rowOff>
        </xdr:from>
        <xdr:to>
          <xdr:col>2</xdr:col>
          <xdr:colOff>425450</xdr:colOff>
          <xdr:row>45</xdr:row>
          <xdr:rowOff>19050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44</xdr:row>
          <xdr:rowOff>184150</xdr:rowOff>
        </xdr:from>
        <xdr:to>
          <xdr:col>2</xdr:col>
          <xdr:colOff>425450</xdr:colOff>
          <xdr:row>46</xdr:row>
          <xdr:rowOff>19050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45</xdr:row>
          <xdr:rowOff>184150</xdr:rowOff>
        </xdr:from>
        <xdr:to>
          <xdr:col>2</xdr:col>
          <xdr:colOff>425450</xdr:colOff>
          <xdr:row>47</xdr:row>
          <xdr:rowOff>19050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46</xdr:row>
          <xdr:rowOff>184150</xdr:rowOff>
        </xdr:from>
        <xdr:to>
          <xdr:col>2</xdr:col>
          <xdr:colOff>425450</xdr:colOff>
          <xdr:row>48</xdr:row>
          <xdr:rowOff>19050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47</xdr:row>
          <xdr:rowOff>184150</xdr:rowOff>
        </xdr:from>
        <xdr:to>
          <xdr:col>2</xdr:col>
          <xdr:colOff>425450</xdr:colOff>
          <xdr:row>49</xdr:row>
          <xdr:rowOff>19050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48</xdr:row>
          <xdr:rowOff>184150</xdr:rowOff>
        </xdr:from>
        <xdr:to>
          <xdr:col>2</xdr:col>
          <xdr:colOff>425450</xdr:colOff>
          <xdr:row>50</xdr:row>
          <xdr:rowOff>19050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49</xdr:row>
          <xdr:rowOff>184150</xdr:rowOff>
        </xdr:from>
        <xdr:to>
          <xdr:col>2</xdr:col>
          <xdr:colOff>425450</xdr:colOff>
          <xdr:row>51</xdr:row>
          <xdr:rowOff>19050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7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50</xdr:row>
          <xdr:rowOff>184150</xdr:rowOff>
        </xdr:from>
        <xdr:to>
          <xdr:col>2</xdr:col>
          <xdr:colOff>425450</xdr:colOff>
          <xdr:row>52</xdr:row>
          <xdr:rowOff>19050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7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51</xdr:row>
          <xdr:rowOff>184150</xdr:rowOff>
        </xdr:from>
        <xdr:to>
          <xdr:col>2</xdr:col>
          <xdr:colOff>425450</xdr:colOff>
          <xdr:row>53</xdr:row>
          <xdr:rowOff>19050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52</xdr:row>
          <xdr:rowOff>184150</xdr:rowOff>
        </xdr:from>
        <xdr:to>
          <xdr:col>2</xdr:col>
          <xdr:colOff>425450</xdr:colOff>
          <xdr:row>54</xdr:row>
          <xdr:rowOff>19050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7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53</xdr:row>
          <xdr:rowOff>184150</xdr:rowOff>
        </xdr:from>
        <xdr:to>
          <xdr:col>2</xdr:col>
          <xdr:colOff>425450</xdr:colOff>
          <xdr:row>55</xdr:row>
          <xdr:rowOff>19050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7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54</xdr:row>
          <xdr:rowOff>184150</xdr:rowOff>
        </xdr:from>
        <xdr:to>
          <xdr:col>2</xdr:col>
          <xdr:colOff>425450</xdr:colOff>
          <xdr:row>56</xdr:row>
          <xdr:rowOff>19050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7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55</xdr:row>
          <xdr:rowOff>184150</xdr:rowOff>
        </xdr:from>
        <xdr:to>
          <xdr:col>2</xdr:col>
          <xdr:colOff>425450</xdr:colOff>
          <xdr:row>57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56</xdr:row>
          <xdr:rowOff>184150</xdr:rowOff>
        </xdr:from>
        <xdr:to>
          <xdr:col>2</xdr:col>
          <xdr:colOff>425450</xdr:colOff>
          <xdr:row>58</xdr:row>
          <xdr:rowOff>19050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57</xdr:row>
          <xdr:rowOff>184150</xdr:rowOff>
        </xdr:from>
        <xdr:to>
          <xdr:col>2</xdr:col>
          <xdr:colOff>425450</xdr:colOff>
          <xdr:row>59</xdr:row>
          <xdr:rowOff>19050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58</xdr:row>
          <xdr:rowOff>184150</xdr:rowOff>
        </xdr:from>
        <xdr:to>
          <xdr:col>2</xdr:col>
          <xdr:colOff>425450</xdr:colOff>
          <xdr:row>60</xdr:row>
          <xdr:rowOff>19050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59</xdr:row>
          <xdr:rowOff>184150</xdr:rowOff>
        </xdr:from>
        <xdr:to>
          <xdr:col>2</xdr:col>
          <xdr:colOff>425450</xdr:colOff>
          <xdr:row>61</xdr:row>
          <xdr:rowOff>19050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7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60</xdr:row>
          <xdr:rowOff>184150</xdr:rowOff>
        </xdr:from>
        <xdr:to>
          <xdr:col>2</xdr:col>
          <xdr:colOff>425450</xdr:colOff>
          <xdr:row>62</xdr:row>
          <xdr:rowOff>19050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7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61</xdr:row>
          <xdr:rowOff>184150</xdr:rowOff>
        </xdr:from>
        <xdr:to>
          <xdr:col>2</xdr:col>
          <xdr:colOff>425450</xdr:colOff>
          <xdr:row>63</xdr:row>
          <xdr:rowOff>19050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7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62</xdr:row>
          <xdr:rowOff>184150</xdr:rowOff>
        </xdr:from>
        <xdr:to>
          <xdr:col>2</xdr:col>
          <xdr:colOff>425450</xdr:colOff>
          <xdr:row>64</xdr:row>
          <xdr:rowOff>19050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7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63</xdr:row>
          <xdr:rowOff>184150</xdr:rowOff>
        </xdr:from>
        <xdr:to>
          <xdr:col>2</xdr:col>
          <xdr:colOff>425450</xdr:colOff>
          <xdr:row>65</xdr:row>
          <xdr:rowOff>19050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7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64</xdr:row>
          <xdr:rowOff>184150</xdr:rowOff>
        </xdr:from>
        <xdr:to>
          <xdr:col>2</xdr:col>
          <xdr:colOff>425450</xdr:colOff>
          <xdr:row>66</xdr:row>
          <xdr:rowOff>19050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7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65</xdr:row>
          <xdr:rowOff>184150</xdr:rowOff>
        </xdr:from>
        <xdr:to>
          <xdr:col>2</xdr:col>
          <xdr:colOff>425450</xdr:colOff>
          <xdr:row>67</xdr:row>
          <xdr:rowOff>19050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7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66</xdr:row>
          <xdr:rowOff>184150</xdr:rowOff>
        </xdr:from>
        <xdr:to>
          <xdr:col>2</xdr:col>
          <xdr:colOff>425450</xdr:colOff>
          <xdr:row>68</xdr:row>
          <xdr:rowOff>19050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7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196850</xdr:colOff>
          <xdr:row>67</xdr:row>
          <xdr:rowOff>184150</xdr:rowOff>
        </xdr:from>
        <xdr:to>
          <xdr:col>2</xdr:col>
          <xdr:colOff>425450</xdr:colOff>
          <xdr:row>69</xdr:row>
          <xdr:rowOff>25400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7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xdr:row>
          <xdr:rowOff>44450</xdr:rowOff>
        </xdr:from>
        <xdr:to>
          <xdr:col>5</xdr:col>
          <xdr:colOff>412750</xdr:colOff>
          <xdr:row>13</xdr:row>
          <xdr:rowOff>330200</xdr:rowOff>
        </xdr:to>
        <xdr:sp macro="" textlink="">
          <xdr:nvSpPr>
            <xdr:cNvPr id="5154" name="Drop Down 34" hidden="1">
              <a:extLst>
                <a:ext uri="{63B3BB69-23CF-44E3-9099-C40C66FF867C}">
                  <a14:compatExt spid="_x0000_s5154"/>
                </a:ext>
                <a:ext uri="{FF2B5EF4-FFF2-40B4-BE49-F238E27FC236}">
                  <a16:creationId xmlns:a16="http://schemas.microsoft.com/office/drawing/2014/main" id="{00000000-0008-0000-0700-00002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13</xdr:row>
          <xdr:rowOff>63500</xdr:rowOff>
        </xdr:from>
        <xdr:to>
          <xdr:col>7</xdr:col>
          <xdr:colOff>400050</xdr:colOff>
          <xdr:row>13</xdr:row>
          <xdr:rowOff>292100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7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19055</xdr:colOff>
      <xdr:row>0</xdr:row>
      <xdr:rowOff>9520</xdr:rowOff>
    </xdr:from>
    <xdr:to>
      <xdr:col>12</xdr:col>
      <xdr:colOff>353105</xdr:colOff>
      <xdr:row>1</xdr:row>
      <xdr:rowOff>11170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l="140" t="2955"/>
        <a:stretch/>
      </xdr:blipFill>
      <xdr:spPr>
        <a:xfrm>
          <a:off x="19055" y="9520"/>
          <a:ext cx="8316000" cy="7684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203200</xdr:colOff>
          <xdr:row>30</xdr:row>
          <xdr:rowOff>0</xdr:rowOff>
        </xdr:from>
        <xdr:to>
          <xdr:col>3</xdr:col>
          <xdr:colOff>431800</xdr:colOff>
          <xdr:row>31</xdr:row>
          <xdr:rowOff>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31</xdr:row>
          <xdr:rowOff>0</xdr:rowOff>
        </xdr:from>
        <xdr:to>
          <xdr:col>3</xdr:col>
          <xdr:colOff>431800</xdr:colOff>
          <xdr:row>32</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18</xdr:row>
          <xdr:rowOff>95250</xdr:rowOff>
        </xdr:from>
        <xdr:to>
          <xdr:col>2</xdr:col>
          <xdr:colOff>215900</xdr:colOff>
          <xdr:row>18</xdr:row>
          <xdr:rowOff>361950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19</xdr:row>
          <xdr:rowOff>120650</xdr:rowOff>
        </xdr:from>
        <xdr:to>
          <xdr:col>2</xdr:col>
          <xdr:colOff>146050</xdr:colOff>
          <xdr:row>20</xdr:row>
          <xdr:rowOff>171450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31</xdr:row>
          <xdr:rowOff>184150</xdr:rowOff>
        </xdr:from>
        <xdr:to>
          <xdr:col>3</xdr:col>
          <xdr:colOff>431800</xdr:colOff>
          <xdr:row>33</xdr:row>
          <xdr:rowOff>12700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8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32</xdr:row>
          <xdr:rowOff>171450</xdr:rowOff>
        </xdr:from>
        <xdr:to>
          <xdr:col>3</xdr:col>
          <xdr:colOff>431800</xdr:colOff>
          <xdr:row>34</xdr:row>
          <xdr:rowOff>12700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8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33</xdr:row>
          <xdr:rowOff>184150</xdr:rowOff>
        </xdr:from>
        <xdr:to>
          <xdr:col>3</xdr:col>
          <xdr:colOff>431800</xdr:colOff>
          <xdr:row>35</xdr:row>
          <xdr:rowOff>19050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8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34</xdr:row>
          <xdr:rowOff>184150</xdr:rowOff>
        </xdr:from>
        <xdr:to>
          <xdr:col>3</xdr:col>
          <xdr:colOff>431800</xdr:colOff>
          <xdr:row>36</xdr:row>
          <xdr:rowOff>19050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8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43</xdr:row>
          <xdr:rowOff>50800</xdr:rowOff>
        </xdr:from>
        <xdr:to>
          <xdr:col>2</xdr:col>
          <xdr:colOff>19050</xdr:colOff>
          <xdr:row>45</xdr:row>
          <xdr:rowOff>25400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8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35</xdr:row>
          <xdr:rowOff>184150</xdr:rowOff>
        </xdr:from>
        <xdr:to>
          <xdr:col>3</xdr:col>
          <xdr:colOff>431800</xdr:colOff>
          <xdr:row>37</xdr:row>
          <xdr:rowOff>19050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8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36</xdr:row>
          <xdr:rowOff>184150</xdr:rowOff>
        </xdr:from>
        <xdr:to>
          <xdr:col>3</xdr:col>
          <xdr:colOff>431800</xdr:colOff>
          <xdr:row>38</xdr:row>
          <xdr:rowOff>19050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8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37</xdr:row>
          <xdr:rowOff>184150</xdr:rowOff>
        </xdr:from>
        <xdr:to>
          <xdr:col>3</xdr:col>
          <xdr:colOff>431800</xdr:colOff>
          <xdr:row>39</xdr:row>
          <xdr:rowOff>25400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8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38</xdr:row>
          <xdr:rowOff>184150</xdr:rowOff>
        </xdr:from>
        <xdr:to>
          <xdr:col>3</xdr:col>
          <xdr:colOff>431800</xdr:colOff>
          <xdr:row>40</xdr:row>
          <xdr:rowOff>19050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8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14297</xdr:colOff>
      <xdr:row>0</xdr:row>
      <xdr:rowOff>14281</xdr:rowOff>
    </xdr:from>
    <xdr:to>
      <xdr:col>16</xdr:col>
      <xdr:colOff>18047</xdr:colOff>
      <xdr:row>1</xdr:row>
      <xdr:rowOff>19804</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a:srcRect l="140" t="2954" b="1985"/>
        <a:stretch/>
      </xdr:blipFill>
      <xdr:spPr>
        <a:xfrm>
          <a:off x="14297" y="14281"/>
          <a:ext cx="8100000" cy="7341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21" Type="http://schemas.openxmlformats.org/officeDocument/2006/relationships/ctrlProp" Target="../ctrlProps/ctrlProp26.xml"/><Relationship Id="rId34" Type="http://schemas.openxmlformats.org/officeDocument/2006/relationships/ctrlProp" Target="../ctrlProps/ctrlProp39.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2" Type="http://schemas.openxmlformats.org/officeDocument/2006/relationships/drawing" Target="../drawings/drawing7.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1" Type="http://schemas.openxmlformats.org/officeDocument/2006/relationships/printerSettings" Target="../printerSettings/printerSettings7.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8" Type="http://schemas.openxmlformats.org/officeDocument/2006/relationships/ctrlProp" Target="../ctrlProps/ctrlProp13.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53.xml"/><Relationship Id="rId18" Type="http://schemas.openxmlformats.org/officeDocument/2006/relationships/ctrlProp" Target="../ctrlProps/ctrlProp58.xml"/><Relationship Id="rId26" Type="http://schemas.openxmlformats.org/officeDocument/2006/relationships/ctrlProp" Target="../ctrlProps/ctrlProp66.xml"/><Relationship Id="rId21" Type="http://schemas.openxmlformats.org/officeDocument/2006/relationships/ctrlProp" Target="../ctrlProps/ctrlProp61.xml"/><Relationship Id="rId34" Type="http://schemas.openxmlformats.org/officeDocument/2006/relationships/ctrlProp" Target="../ctrlProps/ctrlProp74.xml"/><Relationship Id="rId7" Type="http://schemas.openxmlformats.org/officeDocument/2006/relationships/ctrlProp" Target="../ctrlProps/ctrlProp47.xml"/><Relationship Id="rId12" Type="http://schemas.openxmlformats.org/officeDocument/2006/relationships/ctrlProp" Target="../ctrlProps/ctrlProp52.xml"/><Relationship Id="rId17" Type="http://schemas.openxmlformats.org/officeDocument/2006/relationships/ctrlProp" Target="../ctrlProps/ctrlProp57.xml"/><Relationship Id="rId25" Type="http://schemas.openxmlformats.org/officeDocument/2006/relationships/ctrlProp" Target="../ctrlProps/ctrlProp65.xml"/><Relationship Id="rId33" Type="http://schemas.openxmlformats.org/officeDocument/2006/relationships/ctrlProp" Target="../ctrlProps/ctrlProp73.xml"/><Relationship Id="rId38" Type="http://schemas.openxmlformats.org/officeDocument/2006/relationships/ctrlProp" Target="../ctrlProps/ctrlProp78.xml"/><Relationship Id="rId2" Type="http://schemas.openxmlformats.org/officeDocument/2006/relationships/drawing" Target="../drawings/drawing8.xml"/><Relationship Id="rId16" Type="http://schemas.openxmlformats.org/officeDocument/2006/relationships/ctrlProp" Target="../ctrlProps/ctrlProp56.xml"/><Relationship Id="rId20" Type="http://schemas.openxmlformats.org/officeDocument/2006/relationships/ctrlProp" Target="../ctrlProps/ctrlProp60.xml"/><Relationship Id="rId29" Type="http://schemas.openxmlformats.org/officeDocument/2006/relationships/ctrlProp" Target="../ctrlProps/ctrlProp69.xml"/><Relationship Id="rId1" Type="http://schemas.openxmlformats.org/officeDocument/2006/relationships/printerSettings" Target="../printerSettings/printerSettings8.bin"/><Relationship Id="rId6" Type="http://schemas.openxmlformats.org/officeDocument/2006/relationships/ctrlProp" Target="../ctrlProps/ctrlProp46.xml"/><Relationship Id="rId11" Type="http://schemas.openxmlformats.org/officeDocument/2006/relationships/ctrlProp" Target="../ctrlProps/ctrlProp51.xml"/><Relationship Id="rId24" Type="http://schemas.openxmlformats.org/officeDocument/2006/relationships/ctrlProp" Target="../ctrlProps/ctrlProp64.xml"/><Relationship Id="rId32" Type="http://schemas.openxmlformats.org/officeDocument/2006/relationships/ctrlProp" Target="../ctrlProps/ctrlProp72.xml"/><Relationship Id="rId37" Type="http://schemas.openxmlformats.org/officeDocument/2006/relationships/ctrlProp" Target="../ctrlProps/ctrlProp77.xml"/><Relationship Id="rId5" Type="http://schemas.openxmlformats.org/officeDocument/2006/relationships/ctrlProp" Target="../ctrlProps/ctrlProp45.xml"/><Relationship Id="rId15" Type="http://schemas.openxmlformats.org/officeDocument/2006/relationships/ctrlProp" Target="../ctrlProps/ctrlProp55.xml"/><Relationship Id="rId23" Type="http://schemas.openxmlformats.org/officeDocument/2006/relationships/ctrlProp" Target="../ctrlProps/ctrlProp63.xml"/><Relationship Id="rId28" Type="http://schemas.openxmlformats.org/officeDocument/2006/relationships/ctrlProp" Target="../ctrlProps/ctrlProp68.xml"/><Relationship Id="rId36" Type="http://schemas.openxmlformats.org/officeDocument/2006/relationships/ctrlProp" Target="../ctrlProps/ctrlProp76.xml"/><Relationship Id="rId10" Type="http://schemas.openxmlformats.org/officeDocument/2006/relationships/ctrlProp" Target="../ctrlProps/ctrlProp50.xml"/><Relationship Id="rId19" Type="http://schemas.openxmlformats.org/officeDocument/2006/relationships/ctrlProp" Target="../ctrlProps/ctrlProp59.xml"/><Relationship Id="rId31" Type="http://schemas.openxmlformats.org/officeDocument/2006/relationships/ctrlProp" Target="../ctrlProps/ctrlProp71.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 Id="rId22" Type="http://schemas.openxmlformats.org/officeDocument/2006/relationships/ctrlProp" Target="../ctrlProps/ctrlProp62.xml"/><Relationship Id="rId27" Type="http://schemas.openxmlformats.org/officeDocument/2006/relationships/ctrlProp" Target="../ctrlProps/ctrlProp67.xml"/><Relationship Id="rId30" Type="http://schemas.openxmlformats.org/officeDocument/2006/relationships/ctrlProp" Target="../ctrlProps/ctrlProp70.xml"/><Relationship Id="rId35" Type="http://schemas.openxmlformats.org/officeDocument/2006/relationships/ctrlProp" Target="../ctrlProps/ctrlProp75.xml"/><Relationship Id="rId8" Type="http://schemas.openxmlformats.org/officeDocument/2006/relationships/ctrlProp" Target="../ctrlProps/ctrlProp4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trlProp" Target="../ctrlProps/ctrlProp88.xml"/><Relationship Id="rId3" Type="http://schemas.openxmlformats.org/officeDocument/2006/relationships/vmlDrawing" Target="../drawings/vmlDrawing4.vml"/><Relationship Id="rId7" Type="http://schemas.openxmlformats.org/officeDocument/2006/relationships/ctrlProp" Target="../ctrlProps/ctrlProp82.xml"/><Relationship Id="rId12" Type="http://schemas.openxmlformats.org/officeDocument/2006/relationships/ctrlProp" Target="../ctrlProps/ctrlProp87.xml"/><Relationship Id="rId17" Type="http://schemas.openxmlformats.org/officeDocument/2006/relationships/comments" Target="../comments1.xml"/><Relationship Id="rId2" Type="http://schemas.openxmlformats.org/officeDocument/2006/relationships/drawing" Target="../drawings/drawing9.xml"/><Relationship Id="rId16" Type="http://schemas.openxmlformats.org/officeDocument/2006/relationships/ctrlProp" Target="../ctrlProps/ctrlProp91.xml"/><Relationship Id="rId1" Type="http://schemas.openxmlformats.org/officeDocument/2006/relationships/printerSettings" Target="../printerSettings/printerSettings9.bin"/><Relationship Id="rId6" Type="http://schemas.openxmlformats.org/officeDocument/2006/relationships/ctrlProp" Target="../ctrlProps/ctrlProp81.xml"/><Relationship Id="rId11" Type="http://schemas.openxmlformats.org/officeDocument/2006/relationships/ctrlProp" Target="../ctrlProps/ctrlProp86.xml"/><Relationship Id="rId5" Type="http://schemas.openxmlformats.org/officeDocument/2006/relationships/ctrlProp" Target="../ctrlProps/ctrlProp80.xml"/><Relationship Id="rId15" Type="http://schemas.openxmlformats.org/officeDocument/2006/relationships/ctrlProp" Target="../ctrlProps/ctrlProp90.xml"/><Relationship Id="rId10" Type="http://schemas.openxmlformats.org/officeDocument/2006/relationships/ctrlProp" Target="../ctrlProps/ctrlProp85.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D4D4D"/>
    <pageSetUpPr fitToPage="1"/>
  </sheetPr>
  <dimension ref="A1:F42"/>
  <sheetViews>
    <sheetView showGridLines="0" zoomScaleNormal="100" workbookViewId="0">
      <selection activeCell="C7" sqref="C7:D7"/>
    </sheetView>
  </sheetViews>
  <sheetFormatPr defaultRowHeight="13"/>
  <cols>
    <col min="1" max="1" width="3.6328125" customWidth="1"/>
    <col min="2" max="3" width="26.6328125" customWidth="1"/>
    <col min="4" max="4" width="57.6328125" customWidth="1"/>
    <col min="5" max="5" width="1.1796875" customWidth="1"/>
  </cols>
  <sheetData>
    <row r="1" spans="1:6" ht="63.75" customHeight="1">
      <c r="D1" s="1"/>
      <c r="F1" s="17"/>
    </row>
    <row r="2" spans="1:6" ht="8" customHeight="1">
      <c r="D2" s="2" t="s">
        <v>436</v>
      </c>
      <c r="F2" s="17"/>
    </row>
    <row r="3" spans="1:6" ht="14.4" customHeight="1">
      <c r="A3" s="200" t="s">
        <v>148</v>
      </c>
      <c r="B3" s="3"/>
      <c r="C3" s="3"/>
      <c r="D3" s="3"/>
      <c r="E3" s="4"/>
      <c r="F3" s="17"/>
    </row>
    <row r="4" spans="1:6" ht="6" customHeight="1">
      <c r="A4" s="5"/>
      <c r="B4" s="1"/>
      <c r="C4" s="1"/>
      <c r="D4" s="1"/>
      <c r="F4" s="17"/>
    </row>
    <row r="5" spans="1:6" ht="18.75" customHeight="1">
      <c r="A5" s="5"/>
      <c r="B5" s="201" t="s">
        <v>149</v>
      </c>
      <c r="C5" s="560" t="s">
        <v>238</v>
      </c>
      <c r="D5" s="560"/>
      <c r="F5" s="17"/>
    </row>
    <row r="6" spans="1:6" ht="58.5" customHeight="1">
      <c r="A6" s="5"/>
      <c r="B6" s="204" t="s">
        <v>332</v>
      </c>
      <c r="C6" s="561" t="s">
        <v>239</v>
      </c>
      <c r="D6" s="561"/>
      <c r="F6" s="17"/>
    </row>
    <row r="7" spans="1:6" ht="33.4" customHeight="1">
      <c r="A7" s="5"/>
      <c r="B7" s="201" t="s">
        <v>241</v>
      </c>
      <c r="C7" s="562" t="s">
        <v>240</v>
      </c>
      <c r="D7" s="560"/>
      <c r="F7" s="17"/>
    </row>
    <row r="8" spans="1:6" ht="33.4" customHeight="1">
      <c r="A8" s="5"/>
      <c r="B8" s="202" t="s">
        <v>242</v>
      </c>
      <c r="C8" s="563" t="s">
        <v>244</v>
      </c>
      <c r="D8" s="564"/>
      <c r="F8" s="17"/>
    </row>
    <row r="9" spans="1:6" ht="56.25" customHeight="1">
      <c r="A9" s="5"/>
      <c r="B9" s="201" t="s">
        <v>243</v>
      </c>
      <c r="C9" s="562" t="s">
        <v>342</v>
      </c>
      <c r="D9" s="560"/>
      <c r="F9" s="17"/>
    </row>
    <row r="10" spans="1:6" ht="6" customHeight="1">
      <c r="A10" s="5"/>
      <c r="B10" s="203"/>
      <c r="C10" s="235"/>
      <c r="D10" s="236"/>
      <c r="F10" s="17"/>
    </row>
    <row r="11" spans="1:6" ht="31.5" customHeight="1">
      <c r="A11" s="5"/>
      <c r="B11" s="263" t="s">
        <v>331</v>
      </c>
      <c r="C11" s="565" t="s">
        <v>343</v>
      </c>
      <c r="D11" s="565"/>
      <c r="F11" s="17"/>
    </row>
    <row r="12" spans="1:6" ht="6" customHeight="1">
      <c r="D12" s="6"/>
      <c r="F12" s="17"/>
    </row>
    <row r="13" spans="1:6" ht="14.4" customHeight="1">
      <c r="A13" s="566" t="s">
        <v>245</v>
      </c>
      <c r="B13" s="566"/>
      <c r="C13" s="566"/>
      <c r="D13" s="566"/>
      <c r="E13" s="566"/>
      <c r="F13" s="17"/>
    </row>
    <row r="14" spans="1:6" ht="6" customHeight="1">
      <c r="A14" s="5"/>
      <c r="B14" s="1"/>
      <c r="C14" s="1"/>
      <c r="D14" s="1"/>
      <c r="F14" s="17"/>
    </row>
    <row r="15" spans="1:6" ht="16.5">
      <c r="A15" s="571" t="s">
        <v>246</v>
      </c>
      <c r="B15" s="571"/>
      <c r="C15" s="571"/>
      <c r="D15" s="571"/>
      <c r="E15" s="571"/>
      <c r="F15" s="17"/>
    </row>
    <row r="16" spans="1:6" ht="6" customHeight="1">
      <c r="A16" s="1"/>
      <c r="B16" s="1"/>
      <c r="C16" s="1"/>
      <c r="D16" s="1"/>
      <c r="F16" s="17"/>
    </row>
    <row r="17" spans="1:6" ht="36" customHeight="1">
      <c r="A17" s="567" t="s">
        <v>344</v>
      </c>
      <c r="B17" s="567"/>
      <c r="C17" s="567"/>
      <c r="D17" s="567"/>
      <c r="E17" s="7"/>
      <c r="F17" s="17"/>
    </row>
    <row r="18" spans="1:6" ht="13.5">
      <c r="B18" s="568" t="s">
        <v>247</v>
      </c>
      <c r="C18" s="568"/>
      <c r="D18" s="568"/>
      <c r="E18" s="7"/>
      <c r="F18" s="17"/>
    </row>
    <row r="19" spans="1:6" ht="6" customHeight="1">
      <c r="B19" s="8"/>
      <c r="C19" s="8"/>
      <c r="D19" s="8"/>
      <c r="E19" s="7"/>
      <c r="F19" s="17"/>
    </row>
    <row r="20" spans="1:6">
      <c r="A20" s="567" t="s">
        <v>345</v>
      </c>
      <c r="B20" s="567"/>
      <c r="C20" s="567"/>
      <c r="D20" s="567"/>
      <c r="E20" s="9"/>
      <c r="F20" s="17"/>
    </row>
    <row r="21" spans="1:6" ht="6" customHeight="1">
      <c r="A21" s="569"/>
      <c r="B21" s="569"/>
      <c r="C21" s="569"/>
      <c r="D21" s="569"/>
      <c r="E21" s="7"/>
      <c r="F21" s="17"/>
    </row>
    <row r="22" spans="1:6" ht="15">
      <c r="A22" s="570" t="s">
        <v>248</v>
      </c>
      <c r="B22" s="570"/>
      <c r="C22" s="570"/>
      <c r="D22" s="570"/>
      <c r="E22" s="570"/>
      <c r="F22" s="17"/>
    </row>
    <row r="23" spans="1:6" ht="34.9" customHeight="1">
      <c r="A23" s="10"/>
      <c r="B23" s="552" t="s">
        <v>249</v>
      </c>
      <c r="C23" s="552"/>
      <c r="D23" s="552"/>
      <c r="E23" s="10"/>
      <c r="F23" s="17"/>
    </row>
    <row r="24" spans="1:6" ht="34.9" customHeight="1">
      <c r="A24" s="10"/>
      <c r="B24" s="552" t="s">
        <v>424</v>
      </c>
      <c r="C24" s="552"/>
      <c r="D24" s="552"/>
      <c r="E24" s="10"/>
      <c r="F24" s="17"/>
    </row>
    <row r="25" spans="1:6" ht="6" customHeight="1">
      <c r="A25" s="10"/>
      <c r="B25" s="11"/>
      <c r="C25" s="11"/>
      <c r="D25" s="11"/>
      <c r="E25" s="10"/>
      <c r="F25" s="17"/>
    </row>
    <row r="26" spans="1:6" ht="15">
      <c r="A26" s="553" t="s">
        <v>151</v>
      </c>
      <c r="B26" s="553"/>
      <c r="C26" s="553"/>
      <c r="D26" s="553"/>
      <c r="E26" s="553"/>
      <c r="F26" s="17"/>
    </row>
    <row r="27" spans="1:6" ht="31.25" customHeight="1">
      <c r="A27" s="205"/>
      <c r="B27" s="555" t="s">
        <v>346</v>
      </c>
      <c r="C27" s="555"/>
      <c r="D27" s="555"/>
      <c r="E27" s="205"/>
      <c r="F27" s="17"/>
    </row>
    <row r="28" spans="1:6" ht="31.25" customHeight="1">
      <c r="A28" s="206"/>
      <c r="B28" s="554" t="s">
        <v>250</v>
      </c>
      <c r="C28" s="554"/>
      <c r="D28" s="554"/>
      <c r="E28" s="206"/>
      <c r="F28" s="17"/>
    </row>
    <row r="29" spans="1:6" ht="6" customHeight="1">
      <c r="B29" s="7"/>
      <c r="C29" s="7"/>
      <c r="D29" s="7"/>
      <c r="E29" s="7"/>
      <c r="F29" s="17"/>
    </row>
    <row r="30" spans="1:6" ht="15">
      <c r="A30" s="553" t="s">
        <v>251</v>
      </c>
      <c r="B30" s="553"/>
      <c r="C30" s="553"/>
      <c r="D30" s="553"/>
      <c r="E30" s="6"/>
      <c r="F30" s="17"/>
    </row>
    <row r="31" spans="1:6" ht="28.5" customHeight="1">
      <c r="A31" s="205"/>
      <c r="B31" s="555" t="s">
        <v>252</v>
      </c>
      <c r="C31" s="555"/>
      <c r="D31" s="555"/>
      <c r="E31" s="6"/>
      <c r="F31" s="17"/>
    </row>
    <row r="32" spans="1:6" ht="19.899999999999999" customHeight="1">
      <c r="A32" s="207"/>
      <c r="B32" s="556" t="s">
        <v>253</v>
      </c>
      <c r="C32" s="556"/>
      <c r="D32" s="556"/>
      <c r="E32" s="12"/>
      <c r="F32" s="17"/>
    </row>
    <row r="33" spans="1:6" ht="19.899999999999999" customHeight="1">
      <c r="A33" s="208"/>
      <c r="B33" s="556" t="s">
        <v>254</v>
      </c>
      <c r="C33" s="556"/>
      <c r="D33" s="556"/>
      <c r="E33" s="6"/>
      <c r="F33" s="17"/>
    </row>
    <row r="34" spans="1:6" ht="6" customHeight="1">
      <c r="B34" s="12"/>
      <c r="C34" s="12"/>
      <c r="D34" s="12"/>
      <c r="E34" s="12"/>
      <c r="F34" s="17"/>
    </row>
    <row r="35" spans="1:6" ht="13.5">
      <c r="A35" s="13"/>
      <c r="B35" s="237" t="s">
        <v>150</v>
      </c>
      <c r="C35" s="14"/>
      <c r="D35" s="15"/>
      <c r="E35" s="12"/>
      <c r="F35" s="17"/>
    </row>
    <row r="36" spans="1:6" ht="143" customHeight="1">
      <c r="A36" s="7"/>
      <c r="B36" s="557"/>
      <c r="C36" s="557"/>
      <c r="D36" s="209" t="s">
        <v>347</v>
      </c>
      <c r="E36" s="7"/>
      <c r="F36" s="17"/>
    </row>
    <row r="37" spans="1:6" ht="131" customHeight="1">
      <c r="A37" s="9"/>
      <c r="B37" s="558"/>
      <c r="C37" s="558"/>
      <c r="D37" s="210" t="s">
        <v>160</v>
      </c>
      <c r="E37" s="9"/>
      <c r="F37" s="17"/>
    </row>
    <row r="38" spans="1:6" ht="206.65" customHeight="1">
      <c r="B38" s="551"/>
      <c r="C38" s="551"/>
      <c r="D38" s="238" t="s">
        <v>348</v>
      </c>
      <c r="E38" s="16"/>
      <c r="F38" s="17"/>
    </row>
    <row r="39" spans="1:6" ht="168" customHeight="1">
      <c r="B39" s="559"/>
      <c r="C39" s="559"/>
      <c r="D39" s="239" t="s">
        <v>255</v>
      </c>
      <c r="F39" s="17"/>
    </row>
    <row r="40" spans="1:6" ht="115" customHeight="1">
      <c r="B40" s="551"/>
      <c r="C40" s="551"/>
      <c r="D40" s="240" t="s">
        <v>350</v>
      </c>
      <c r="F40" s="17"/>
    </row>
    <row r="41" spans="1:6" ht="6" customHeight="1">
      <c r="F41" s="17"/>
    </row>
    <row r="42" spans="1:6" ht="51" customHeight="1">
      <c r="A42" s="17"/>
      <c r="B42" s="17"/>
      <c r="C42" s="17"/>
      <c r="D42" s="17"/>
      <c r="E42" s="17"/>
      <c r="F42" s="17"/>
    </row>
  </sheetData>
  <sheetProtection sheet="1" objects="1" scenarios="1" formatCells="0" formatColumns="0" formatRows="0"/>
  <mergeCells count="27">
    <mergeCell ref="B23:D23"/>
    <mergeCell ref="C5:D5"/>
    <mergeCell ref="C6:D6"/>
    <mergeCell ref="C7:D7"/>
    <mergeCell ref="C8:D8"/>
    <mergeCell ref="C11:D11"/>
    <mergeCell ref="A13:E13"/>
    <mergeCell ref="A17:D17"/>
    <mergeCell ref="B18:D18"/>
    <mergeCell ref="A20:D20"/>
    <mergeCell ref="A21:D21"/>
    <mergeCell ref="A22:E22"/>
    <mergeCell ref="A15:E15"/>
    <mergeCell ref="C9:D9"/>
    <mergeCell ref="B40:C40"/>
    <mergeCell ref="B24:D24"/>
    <mergeCell ref="A26:E26"/>
    <mergeCell ref="B28:D28"/>
    <mergeCell ref="A30:D30"/>
    <mergeCell ref="B31:D31"/>
    <mergeCell ref="B32:D32"/>
    <mergeCell ref="B33:D33"/>
    <mergeCell ref="B36:C36"/>
    <mergeCell ref="B37:C37"/>
    <mergeCell ref="B38:C38"/>
    <mergeCell ref="B39:C39"/>
    <mergeCell ref="B27:D27"/>
  </mergeCells>
  <phoneticPr fontId="1"/>
  <hyperlinks>
    <hyperlink ref="B5" location="'A. Classroom'!A1" display="A. Classroom Materials" xr:uid="{00000000-0004-0000-0000-000000000000}"/>
    <hyperlink ref="B6" location="'B. Homework'!A1" display="B. Homework Materials / Others" xr:uid="{00000000-0004-0000-0000-000001000000}"/>
    <hyperlink ref="B7" location="'D. Click'!A1" display="D. Click" xr:uid="{00000000-0004-0000-0000-000002000000}"/>
    <hyperlink ref="B8" location="'E. Click Listen'!A1" display="E. Click Listen" xr:uid="{00000000-0004-0000-0000-000003000000}"/>
    <hyperlink ref="B9" location="'F-1. Click Flash'!A1" display="F. Click Flash" xr:uid="{00000000-0004-0000-0000-000004000000}"/>
    <hyperlink ref="B11" location="'C. Click, CL Price'!A1" display="(C. Click/Click Listen Price List)" xr:uid="{00000000-0004-0000-0000-000005000000}"/>
  </hyperlinks>
  <printOptions horizontalCentered="1" verticalCentered="1"/>
  <pageMargins left="0.31496062992125984" right="0.31496062992125984" top="0.35433070866141736" bottom="0.35433070866141736" header="0" footer="0"/>
  <pageSetup paperSize="9" scale="86"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C36"/>
  <sheetViews>
    <sheetView showGridLines="0" workbookViewId="0">
      <selection activeCell="E8" sqref="E8"/>
    </sheetView>
  </sheetViews>
  <sheetFormatPr defaultRowHeight="13"/>
  <cols>
    <col min="1" max="1" width="3.36328125" style="160" customWidth="1"/>
    <col min="2" max="2" width="95.6328125" customWidth="1"/>
  </cols>
  <sheetData>
    <row r="1" spans="1:3" ht="8.65" customHeight="1" thickBot="1">
      <c r="B1" s="175" t="s">
        <v>143</v>
      </c>
      <c r="C1" s="17"/>
    </row>
    <row r="2" spans="1:3" ht="27" customHeight="1" thickBot="1">
      <c r="A2" s="1012" t="s">
        <v>437</v>
      </c>
      <c r="B2" s="1013"/>
      <c r="C2" s="17"/>
    </row>
    <row r="3" spans="1:3" ht="20" customHeight="1" thickBot="1">
      <c r="A3" s="1014" t="s">
        <v>438</v>
      </c>
      <c r="B3" s="1015"/>
      <c r="C3" s="17"/>
    </row>
    <row r="4" spans="1:3" ht="20" customHeight="1" thickBot="1">
      <c r="A4" s="1016" t="s">
        <v>119</v>
      </c>
      <c r="B4" s="1017"/>
      <c r="C4" s="17"/>
    </row>
    <row r="5" spans="1:3" ht="20" customHeight="1">
      <c r="A5" s="1018" t="s">
        <v>120</v>
      </c>
      <c r="B5" s="1019"/>
      <c r="C5" s="17"/>
    </row>
    <row r="6" spans="1:3" ht="35" customHeight="1" thickBot="1">
      <c r="A6" s="158" t="s">
        <v>439</v>
      </c>
      <c r="B6" s="155" t="s">
        <v>440</v>
      </c>
      <c r="C6" s="17"/>
    </row>
    <row r="7" spans="1:3" ht="20" customHeight="1">
      <c r="A7" s="1018" t="s">
        <v>121</v>
      </c>
      <c r="B7" s="1019"/>
      <c r="C7" s="17"/>
    </row>
    <row r="8" spans="1:3" ht="20" customHeight="1">
      <c r="A8" s="159" t="s">
        <v>134</v>
      </c>
      <c r="B8" s="156" t="s">
        <v>138</v>
      </c>
      <c r="C8" s="17"/>
    </row>
    <row r="9" spans="1:3" ht="20" customHeight="1" thickBot="1">
      <c r="A9" s="158" t="s">
        <v>441</v>
      </c>
      <c r="B9" s="155" t="s">
        <v>442</v>
      </c>
      <c r="C9" s="17"/>
    </row>
    <row r="10" spans="1:3" ht="20" customHeight="1">
      <c r="A10" s="1020" t="s">
        <v>122</v>
      </c>
      <c r="B10" s="1021"/>
      <c r="C10" s="17"/>
    </row>
    <row r="11" spans="1:3" ht="35" customHeight="1">
      <c r="A11" s="161" t="s">
        <v>443</v>
      </c>
      <c r="B11" s="157" t="s">
        <v>147</v>
      </c>
      <c r="C11" s="17"/>
    </row>
    <row r="12" spans="1:3" ht="35" customHeight="1">
      <c r="A12" s="161" t="s">
        <v>444</v>
      </c>
      <c r="B12" s="157" t="s">
        <v>445</v>
      </c>
      <c r="C12" s="17"/>
    </row>
    <row r="13" spans="1:3" ht="50" customHeight="1">
      <c r="A13" s="161" t="s">
        <v>446</v>
      </c>
      <c r="B13" s="157" t="s">
        <v>447</v>
      </c>
      <c r="C13" s="17"/>
    </row>
    <row r="14" spans="1:3" ht="20" customHeight="1">
      <c r="A14" s="161" t="s">
        <v>448</v>
      </c>
      <c r="B14" s="157" t="s">
        <v>139</v>
      </c>
      <c r="C14" s="17"/>
    </row>
    <row r="15" spans="1:3" ht="20" customHeight="1">
      <c r="A15" s="161" t="s">
        <v>136</v>
      </c>
      <c r="B15" s="157" t="s">
        <v>449</v>
      </c>
      <c r="C15" s="17"/>
    </row>
    <row r="16" spans="1:3" ht="20" customHeight="1">
      <c r="A16" s="161" t="s">
        <v>450</v>
      </c>
      <c r="B16" s="157" t="s">
        <v>140</v>
      </c>
      <c r="C16" s="17"/>
    </row>
    <row r="17" spans="1:3" ht="20" customHeight="1">
      <c r="A17" s="161" t="s">
        <v>137</v>
      </c>
      <c r="B17" s="157" t="s">
        <v>451</v>
      </c>
      <c r="C17" s="17"/>
    </row>
    <row r="18" spans="1:3" ht="20" customHeight="1">
      <c r="A18" s="161" t="s">
        <v>452</v>
      </c>
      <c r="B18" s="157" t="s">
        <v>453</v>
      </c>
      <c r="C18" s="17"/>
    </row>
    <row r="19" spans="1:3" ht="35" customHeight="1" thickBot="1">
      <c r="A19" s="158" t="s">
        <v>454</v>
      </c>
      <c r="B19" s="155" t="s">
        <v>455</v>
      </c>
      <c r="C19" s="17"/>
    </row>
    <row r="20" spans="1:3" ht="20" customHeight="1">
      <c r="A20" s="1018" t="s">
        <v>123</v>
      </c>
      <c r="B20" s="1019"/>
      <c r="C20" s="17"/>
    </row>
    <row r="21" spans="1:3" ht="35" customHeight="1">
      <c r="A21" s="159" t="s">
        <v>443</v>
      </c>
      <c r="B21" s="156" t="s">
        <v>456</v>
      </c>
      <c r="C21" s="17"/>
    </row>
    <row r="22" spans="1:3" ht="50" customHeight="1">
      <c r="A22" s="159" t="s">
        <v>457</v>
      </c>
      <c r="B22" s="156" t="s">
        <v>146</v>
      </c>
      <c r="C22" s="17"/>
    </row>
    <row r="23" spans="1:3" ht="35" customHeight="1" thickBot="1">
      <c r="A23" s="163" t="s">
        <v>458</v>
      </c>
      <c r="B23" s="162" t="s">
        <v>459</v>
      </c>
      <c r="C23" s="17"/>
    </row>
    <row r="24" spans="1:3" ht="20" customHeight="1">
      <c r="A24" s="1022" t="s">
        <v>124</v>
      </c>
      <c r="B24" s="151" t="s">
        <v>125</v>
      </c>
      <c r="C24" s="17"/>
    </row>
    <row r="25" spans="1:3" ht="20" customHeight="1" thickBot="1">
      <c r="A25" s="1023"/>
      <c r="B25" s="152" t="s">
        <v>126</v>
      </c>
      <c r="C25" s="17"/>
    </row>
    <row r="26" spans="1:3" ht="20" customHeight="1">
      <c r="A26" s="1022" t="s">
        <v>127</v>
      </c>
      <c r="B26" s="153" t="s">
        <v>128</v>
      </c>
      <c r="C26" s="17"/>
    </row>
    <row r="27" spans="1:3" ht="20" customHeight="1" thickBot="1">
      <c r="A27" s="1023"/>
      <c r="B27" s="152" t="s">
        <v>129</v>
      </c>
      <c r="C27" s="17"/>
    </row>
    <row r="28" spans="1:3" ht="20" customHeight="1">
      <c r="A28" s="1022" t="s">
        <v>130</v>
      </c>
      <c r="B28" s="154" t="s">
        <v>131</v>
      </c>
      <c r="C28" s="17"/>
    </row>
    <row r="29" spans="1:3" ht="20" customHeight="1">
      <c r="A29" s="1024"/>
      <c r="B29" s="154" t="s">
        <v>460</v>
      </c>
      <c r="C29" s="17"/>
    </row>
    <row r="30" spans="1:3" ht="20" customHeight="1">
      <c r="A30" s="1024"/>
      <c r="B30" s="154" t="s">
        <v>132</v>
      </c>
      <c r="C30" s="17"/>
    </row>
    <row r="31" spans="1:3" ht="20" customHeight="1" thickBot="1">
      <c r="A31" s="1024"/>
      <c r="B31" s="154" t="s">
        <v>141</v>
      </c>
      <c r="C31" s="17"/>
    </row>
    <row r="32" spans="1:3" ht="20" customHeight="1">
      <c r="A32" s="1018" t="s">
        <v>133</v>
      </c>
      <c r="B32" s="1019"/>
      <c r="C32" s="17"/>
    </row>
    <row r="33" spans="1:3" ht="35" customHeight="1">
      <c r="A33" s="159" t="s">
        <v>461</v>
      </c>
      <c r="B33" s="156" t="s">
        <v>144</v>
      </c>
      <c r="C33" s="17"/>
    </row>
    <row r="34" spans="1:3" ht="20" customHeight="1">
      <c r="A34" s="161" t="s">
        <v>135</v>
      </c>
      <c r="B34" s="157" t="s">
        <v>462</v>
      </c>
      <c r="C34" s="17"/>
    </row>
    <row r="35" spans="1:3" ht="20" customHeight="1" thickBot="1">
      <c r="A35" s="158" t="s">
        <v>463</v>
      </c>
      <c r="B35" s="155" t="s">
        <v>145</v>
      </c>
      <c r="C35" s="17"/>
    </row>
    <row r="36" spans="1:3">
      <c r="A36" s="165"/>
      <c r="B36" s="17"/>
      <c r="C36" s="17"/>
    </row>
  </sheetData>
  <sheetProtection algorithmName="SHA-512" hashValue="qnW5/Q/566naiL1/s+HPzNOZ6qjcLjxdZOkp7Ie1wV6VYMu/1Bqjcwit2KSTzmGvNWrvR7sgxsLr5+sItpjIcw==" saltValue="ZHT5YNw6/0bBAGmYw1gT0g==" spinCount="100000" sheet="1" objects="1" scenarios="1"/>
  <mergeCells count="11">
    <mergeCell ref="A32:B32"/>
    <mergeCell ref="A20:B20"/>
    <mergeCell ref="A10:B10"/>
    <mergeCell ref="A24:A25"/>
    <mergeCell ref="A26:A27"/>
    <mergeCell ref="A28:A31"/>
    <mergeCell ref="A2:B2"/>
    <mergeCell ref="A3:B3"/>
    <mergeCell ref="A4:B4"/>
    <mergeCell ref="A5:B5"/>
    <mergeCell ref="A7:B7"/>
  </mergeCells>
  <phoneticPr fontId="1"/>
  <pageMargins left="0.31496062992125984" right="0.31496062992125984" top="0.35433070866141736" bottom="0.35433070866141736"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61A1-B7AA-4CCA-BDC0-C937516BB96D}">
  <sheetPr>
    <tabColor theme="7" tint="0.59999389629810485"/>
    <pageSetUpPr fitToPage="1"/>
  </sheetPr>
  <dimension ref="A1:N54"/>
  <sheetViews>
    <sheetView showGridLines="0" topLeftCell="A15" zoomScale="120" zoomScaleNormal="120" workbookViewId="0">
      <selection activeCell="B10" sqref="B10:C10"/>
    </sheetView>
  </sheetViews>
  <sheetFormatPr defaultRowHeight="13"/>
  <cols>
    <col min="1" max="1" width="2.81640625" customWidth="1"/>
    <col min="2" max="2" width="7.6328125" customWidth="1"/>
    <col min="3" max="3" width="21.6328125" customWidth="1"/>
    <col min="4" max="4" width="6.08984375" customWidth="1"/>
    <col min="5" max="5" width="4.6328125" customWidth="1"/>
    <col min="6" max="6" width="7.6328125" customWidth="1"/>
    <col min="7" max="7" width="2.81640625" customWidth="1"/>
    <col min="8" max="8" width="21.6328125" customWidth="1"/>
    <col min="10" max="10" width="6.08984375" customWidth="1"/>
    <col min="11" max="11" width="4.6328125" customWidth="1"/>
    <col min="12" max="12" width="7.6328125" customWidth="1"/>
    <col min="13" max="13" width="1.08984375" customWidth="1"/>
  </cols>
  <sheetData>
    <row r="1" spans="1:14" ht="52" customHeight="1">
      <c r="A1" s="576"/>
      <c r="B1" s="576"/>
      <c r="C1" s="576"/>
      <c r="D1" s="576"/>
      <c r="E1" s="576"/>
      <c r="F1" s="576"/>
      <c r="G1" s="576"/>
      <c r="H1" s="576"/>
      <c r="I1" s="576"/>
      <c r="J1" s="576"/>
      <c r="K1" s="576"/>
      <c r="L1" s="576"/>
      <c r="M1" s="1"/>
      <c r="N1" s="17"/>
    </row>
    <row r="2" spans="1:14" ht="6" customHeight="1">
      <c r="A2" s="18"/>
      <c r="B2" s="18"/>
      <c r="C2" s="18"/>
      <c r="D2" s="18"/>
      <c r="E2" s="18"/>
      <c r="F2" s="18"/>
      <c r="G2" s="18"/>
      <c r="H2" s="18"/>
      <c r="I2" s="18"/>
      <c r="J2" s="18"/>
      <c r="K2" s="18"/>
      <c r="L2" s="18"/>
      <c r="M2" s="1"/>
      <c r="N2" s="17"/>
    </row>
    <row r="3" spans="1:14" ht="19" thickBot="1">
      <c r="A3" s="627" t="s">
        <v>152</v>
      </c>
      <c r="B3" s="627"/>
      <c r="C3" s="134"/>
      <c r="D3" s="18"/>
      <c r="E3" s="18"/>
      <c r="F3" s="18"/>
      <c r="G3" s="18"/>
      <c r="H3" s="18"/>
      <c r="I3" s="18"/>
      <c r="J3" s="18"/>
      <c r="K3" s="18"/>
      <c r="L3" s="2" t="s">
        <v>486</v>
      </c>
      <c r="M3" s="1"/>
      <c r="N3" s="17"/>
    </row>
    <row r="4" spans="1:14" ht="6" customHeight="1">
      <c r="A4" s="19"/>
      <c r="B4" s="55"/>
      <c r="C4" s="48"/>
      <c r="D4" s="18"/>
      <c r="E4" s="18"/>
      <c r="F4" s="18"/>
      <c r="G4" s="18"/>
      <c r="H4" s="18"/>
      <c r="I4" s="18"/>
      <c r="J4" s="18"/>
      <c r="K4" s="18"/>
      <c r="L4" s="18"/>
      <c r="M4" s="1"/>
      <c r="N4" s="17"/>
    </row>
    <row r="5" spans="1:14" ht="19" thickBot="1">
      <c r="A5" s="628" t="s">
        <v>153</v>
      </c>
      <c r="B5" s="628"/>
      <c r="C5" s="577"/>
      <c r="D5" s="577"/>
      <c r="E5" s="577"/>
      <c r="F5" s="577"/>
      <c r="G5" s="577"/>
      <c r="H5" s="211" t="s">
        <v>154</v>
      </c>
      <c r="I5" s="578"/>
      <c r="J5" s="578"/>
      <c r="K5" s="578"/>
      <c r="L5" s="578"/>
      <c r="M5" s="1"/>
      <c r="N5" s="17"/>
    </row>
    <row r="6" spans="1:14" ht="6" customHeight="1" thickBot="1">
      <c r="A6" s="1"/>
      <c r="B6" s="20"/>
      <c r="C6" s="20"/>
      <c r="D6" s="20"/>
      <c r="E6" s="20"/>
      <c r="F6" s="20"/>
      <c r="G6" s="20"/>
      <c r="H6" s="21"/>
      <c r="I6" s="20"/>
      <c r="J6" s="20"/>
      <c r="K6" s="20"/>
      <c r="L6" s="20"/>
      <c r="M6" s="1"/>
      <c r="N6" s="17"/>
    </row>
    <row r="7" spans="1:14" ht="18" thickBot="1">
      <c r="A7" s="22"/>
      <c r="B7" s="579" t="s">
        <v>483</v>
      </c>
      <c r="C7" s="580"/>
      <c r="D7" s="23" t="s">
        <v>164</v>
      </c>
      <c r="E7" s="23" t="s">
        <v>165</v>
      </c>
      <c r="F7" s="23"/>
      <c r="G7" s="24"/>
      <c r="H7" s="579" t="s">
        <v>163</v>
      </c>
      <c r="I7" s="580"/>
      <c r="J7" s="23" t="s">
        <v>164</v>
      </c>
      <c r="K7" s="23" t="s">
        <v>165</v>
      </c>
      <c r="L7" s="23"/>
      <c r="M7" s="1"/>
      <c r="N7" s="17"/>
    </row>
    <row r="8" spans="1:14" ht="15.5" customHeight="1" thickBot="1">
      <c r="A8" s="176">
        <v>1</v>
      </c>
      <c r="B8" s="572" t="s">
        <v>0</v>
      </c>
      <c r="C8" s="573"/>
      <c r="D8" s="177">
        <v>4207</v>
      </c>
      <c r="E8" s="178">
        <v>0</v>
      </c>
      <c r="F8" s="179">
        <f>D8*E8</f>
        <v>0</v>
      </c>
      <c r="G8" s="29">
        <v>40</v>
      </c>
      <c r="H8" s="574" t="s">
        <v>9</v>
      </c>
      <c r="I8" s="575"/>
      <c r="J8" s="30">
        <v>2200</v>
      </c>
      <c r="K8" s="31">
        <v>0</v>
      </c>
      <c r="L8" s="32">
        <f t="shared" ref="L8:L44" si="0">J8*K8</f>
        <v>0</v>
      </c>
      <c r="M8" s="1"/>
      <c r="N8" s="17"/>
    </row>
    <row r="9" spans="1:14" ht="15.5" customHeight="1" thickBot="1">
      <c r="A9" s="33">
        <v>2</v>
      </c>
      <c r="B9" s="581" t="s">
        <v>1</v>
      </c>
      <c r="C9" s="582"/>
      <c r="D9" s="30">
        <v>3300</v>
      </c>
      <c r="E9" s="31">
        <v>0</v>
      </c>
      <c r="F9" s="32">
        <f t="shared" ref="F9:F47" si="1">D9*E9</f>
        <v>0</v>
      </c>
      <c r="G9" s="34">
        <v>41</v>
      </c>
      <c r="H9" s="583" t="s">
        <v>10</v>
      </c>
      <c r="I9" s="584"/>
      <c r="J9" s="26">
        <v>2750</v>
      </c>
      <c r="K9" s="27">
        <v>0</v>
      </c>
      <c r="L9" s="28">
        <f t="shared" si="0"/>
        <v>0</v>
      </c>
      <c r="M9" s="1"/>
      <c r="N9" s="17"/>
    </row>
    <row r="10" spans="1:14" ht="15.5" customHeight="1" thickBot="1">
      <c r="A10" s="25">
        <v>3</v>
      </c>
      <c r="B10" s="583" t="s">
        <v>92</v>
      </c>
      <c r="C10" s="584"/>
      <c r="D10" s="26">
        <v>1628</v>
      </c>
      <c r="E10" s="27">
        <v>0</v>
      </c>
      <c r="F10" s="28">
        <f t="shared" si="1"/>
        <v>0</v>
      </c>
      <c r="G10" s="29">
        <v>42</v>
      </c>
      <c r="H10" s="574" t="s">
        <v>11</v>
      </c>
      <c r="I10" s="575"/>
      <c r="J10" s="30">
        <v>2618</v>
      </c>
      <c r="K10" s="31">
        <v>0</v>
      </c>
      <c r="L10" s="32">
        <f t="shared" si="0"/>
        <v>0</v>
      </c>
      <c r="M10" s="1"/>
      <c r="N10" s="17"/>
    </row>
    <row r="11" spans="1:14" ht="15.5" customHeight="1" thickBot="1">
      <c r="A11" s="33">
        <v>4</v>
      </c>
      <c r="B11" s="574" t="s">
        <v>93</v>
      </c>
      <c r="C11" s="575"/>
      <c r="D11" s="30">
        <v>2244</v>
      </c>
      <c r="E11" s="31">
        <v>0</v>
      </c>
      <c r="F11" s="32">
        <f t="shared" si="1"/>
        <v>0</v>
      </c>
      <c r="G11" s="34">
        <v>43</v>
      </c>
      <c r="H11" s="583" t="s">
        <v>12</v>
      </c>
      <c r="I11" s="584"/>
      <c r="J11" s="26">
        <v>1963</v>
      </c>
      <c r="K11" s="27">
        <v>0</v>
      </c>
      <c r="L11" s="28">
        <f t="shared" si="0"/>
        <v>0</v>
      </c>
      <c r="M11" s="1"/>
      <c r="N11" s="17"/>
    </row>
    <row r="12" spans="1:14" ht="15.5" customHeight="1" thickBot="1">
      <c r="A12" s="25">
        <v>5</v>
      </c>
      <c r="B12" s="583" t="s">
        <v>94</v>
      </c>
      <c r="C12" s="584"/>
      <c r="D12" s="26">
        <v>1683</v>
      </c>
      <c r="E12" s="27">
        <v>0</v>
      </c>
      <c r="F12" s="28">
        <f t="shared" si="1"/>
        <v>0</v>
      </c>
      <c r="G12" s="29">
        <v>44</v>
      </c>
      <c r="H12" s="574" t="s">
        <v>13</v>
      </c>
      <c r="I12" s="575"/>
      <c r="J12" s="30">
        <v>4207</v>
      </c>
      <c r="K12" s="31">
        <v>0</v>
      </c>
      <c r="L12" s="32">
        <f t="shared" si="0"/>
        <v>0</v>
      </c>
      <c r="M12" s="1"/>
      <c r="N12" s="17"/>
    </row>
    <row r="13" spans="1:14" ht="15.5" customHeight="1" thickBot="1">
      <c r="A13" s="33">
        <v>6</v>
      </c>
      <c r="B13" s="574" t="s">
        <v>95</v>
      </c>
      <c r="C13" s="575"/>
      <c r="D13" s="30">
        <v>2200</v>
      </c>
      <c r="E13" s="31">
        <v>0</v>
      </c>
      <c r="F13" s="32">
        <f t="shared" si="1"/>
        <v>0</v>
      </c>
      <c r="G13" s="189">
        <v>45</v>
      </c>
      <c r="H13" s="572" t="s">
        <v>142</v>
      </c>
      <c r="I13" s="573"/>
      <c r="J13" s="177">
        <v>17314</v>
      </c>
      <c r="K13" s="178">
        <v>0</v>
      </c>
      <c r="L13" s="179">
        <f t="shared" si="0"/>
        <v>0</v>
      </c>
      <c r="M13" s="1"/>
      <c r="N13" s="17"/>
    </row>
    <row r="14" spans="1:14" ht="15.5" customHeight="1" thickBot="1">
      <c r="A14" s="25">
        <v>7</v>
      </c>
      <c r="B14" s="583" t="s">
        <v>96</v>
      </c>
      <c r="C14" s="584"/>
      <c r="D14" s="26">
        <v>9350</v>
      </c>
      <c r="E14" s="27">
        <v>0</v>
      </c>
      <c r="F14" s="28">
        <f t="shared" si="1"/>
        <v>0</v>
      </c>
      <c r="G14" s="190"/>
      <c r="H14" s="585" t="s">
        <v>2</v>
      </c>
      <c r="I14" s="586"/>
      <c r="J14" s="191">
        <v>3460</v>
      </c>
      <c r="K14" s="187">
        <v>0</v>
      </c>
      <c r="L14" s="192">
        <f t="shared" si="0"/>
        <v>0</v>
      </c>
      <c r="M14" s="1"/>
      <c r="N14" s="17"/>
    </row>
    <row r="15" spans="1:14" ht="15.5" customHeight="1" thickBot="1">
      <c r="A15" s="33">
        <v>8</v>
      </c>
      <c r="B15" s="574" t="s">
        <v>97</v>
      </c>
      <c r="C15" s="575"/>
      <c r="D15" s="30">
        <v>3553</v>
      </c>
      <c r="E15" s="31">
        <v>0</v>
      </c>
      <c r="F15" s="32">
        <f t="shared" si="1"/>
        <v>0</v>
      </c>
      <c r="G15" s="190"/>
      <c r="H15" s="585" t="s">
        <v>3</v>
      </c>
      <c r="I15" s="586"/>
      <c r="J15" s="191">
        <v>1220</v>
      </c>
      <c r="K15" s="187">
        <v>0</v>
      </c>
      <c r="L15" s="192">
        <f t="shared" si="0"/>
        <v>0</v>
      </c>
      <c r="M15" s="1"/>
      <c r="N15" s="17"/>
    </row>
    <row r="16" spans="1:14" ht="15.5" customHeight="1" thickBot="1">
      <c r="A16" s="25">
        <v>9</v>
      </c>
      <c r="B16" s="583" t="s">
        <v>98</v>
      </c>
      <c r="C16" s="584"/>
      <c r="D16" s="26">
        <v>3520</v>
      </c>
      <c r="E16" s="27">
        <v>0</v>
      </c>
      <c r="F16" s="28">
        <f t="shared" si="1"/>
        <v>0</v>
      </c>
      <c r="G16" s="190"/>
      <c r="H16" s="585" t="s">
        <v>465</v>
      </c>
      <c r="I16" s="586"/>
      <c r="J16" s="191">
        <v>1230</v>
      </c>
      <c r="K16" s="187">
        <v>0</v>
      </c>
      <c r="L16" s="192">
        <f t="shared" si="0"/>
        <v>0</v>
      </c>
      <c r="M16" s="1"/>
      <c r="N16" s="17"/>
    </row>
    <row r="17" spans="1:14" ht="15.5" customHeight="1" thickBot="1">
      <c r="A17" s="33">
        <v>10</v>
      </c>
      <c r="B17" s="574" t="s">
        <v>471</v>
      </c>
      <c r="C17" s="575"/>
      <c r="D17" s="30">
        <v>506</v>
      </c>
      <c r="E17" s="31">
        <v>0</v>
      </c>
      <c r="F17" s="32">
        <f t="shared" si="1"/>
        <v>0</v>
      </c>
      <c r="G17" s="190"/>
      <c r="H17" s="585" t="s">
        <v>4</v>
      </c>
      <c r="I17" s="586"/>
      <c r="J17" s="191">
        <v>1630</v>
      </c>
      <c r="K17" s="187">
        <v>0</v>
      </c>
      <c r="L17" s="192">
        <f t="shared" si="0"/>
        <v>0</v>
      </c>
      <c r="M17" s="1"/>
      <c r="N17" s="17"/>
    </row>
    <row r="18" spans="1:14" ht="15.5" customHeight="1" thickBot="1">
      <c r="A18" s="25">
        <v>11</v>
      </c>
      <c r="B18" s="583" t="s">
        <v>99</v>
      </c>
      <c r="C18" s="584"/>
      <c r="D18" s="26">
        <v>2200</v>
      </c>
      <c r="E18" s="27">
        <v>0</v>
      </c>
      <c r="F18" s="28">
        <f t="shared" si="1"/>
        <v>0</v>
      </c>
      <c r="G18" s="190"/>
      <c r="H18" s="585" t="s">
        <v>5</v>
      </c>
      <c r="I18" s="586"/>
      <c r="J18" s="191">
        <v>1630</v>
      </c>
      <c r="K18" s="187">
        <v>0</v>
      </c>
      <c r="L18" s="192">
        <f t="shared" si="0"/>
        <v>0</v>
      </c>
      <c r="M18" s="1"/>
      <c r="N18" s="17"/>
    </row>
    <row r="19" spans="1:14" ht="15.5" customHeight="1" thickBot="1">
      <c r="A19" s="33">
        <v>12</v>
      </c>
      <c r="B19" s="574" t="s">
        <v>100</v>
      </c>
      <c r="C19" s="575"/>
      <c r="D19" s="30">
        <v>5093</v>
      </c>
      <c r="E19" s="31">
        <v>0</v>
      </c>
      <c r="F19" s="32">
        <f t="shared" si="1"/>
        <v>0</v>
      </c>
      <c r="G19" s="190"/>
      <c r="H19" s="585" t="s">
        <v>6</v>
      </c>
      <c r="I19" s="586"/>
      <c r="J19" s="191">
        <v>3260</v>
      </c>
      <c r="K19" s="187">
        <v>0</v>
      </c>
      <c r="L19" s="192">
        <f t="shared" si="0"/>
        <v>0</v>
      </c>
      <c r="M19" s="1"/>
      <c r="N19" s="17"/>
    </row>
    <row r="20" spans="1:14" ht="15.5" customHeight="1" thickBot="1">
      <c r="A20" s="25">
        <v>13</v>
      </c>
      <c r="B20" s="583" t="s">
        <v>101</v>
      </c>
      <c r="C20" s="584"/>
      <c r="D20" s="26">
        <v>4070</v>
      </c>
      <c r="E20" s="27">
        <v>0</v>
      </c>
      <c r="F20" s="28">
        <f t="shared" si="1"/>
        <v>0</v>
      </c>
      <c r="G20" s="193"/>
      <c r="H20" s="587" t="s">
        <v>7</v>
      </c>
      <c r="I20" s="588"/>
      <c r="J20" s="194">
        <v>2040</v>
      </c>
      <c r="K20" s="195">
        <v>0</v>
      </c>
      <c r="L20" s="196">
        <f t="shared" si="0"/>
        <v>0</v>
      </c>
      <c r="M20" s="1"/>
      <c r="N20" s="17"/>
    </row>
    <row r="21" spans="1:14" ht="15.5" customHeight="1" thickBot="1">
      <c r="A21" s="440">
        <v>14</v>
      </c>
      <c r="B21" s="635" t="s">
        <v>102</v>
      </c>
      <c r="C21" s="636"/>
      <c r="D21" s="441">
        <v>4081</v>
      </c>
      <c r="E21" s="442">
        <v>0</v>
      </c>
      <c r="F21" s="443">
        <f t="shared" si="1"/>
        <v>0</v>
      </c>
      <c r="G21" s="190"/>
      <c r="H21" s="585" t="s">
        <v>8</v>
      </c>
      <c r="I21" s="586"/>
      <c r="J21" s="191">
        <v>2550</v>
      </c>
      <c r="K21" s="187">
        <v>0</v>
      </c>
      <c r="L21" s="192">
        <f t="shared" si="0"/>
        <v>0</v>
      </c>
      <c r="M21" s="1"/>
      <c r="N21" s="17"/>
    </row>
    <row r="22" spans="1:14" ht="15.5" customHeight="1" thickBot="1">
      <c r="A22" s="412">
        <v>15</v>
      </c>
      <c r="B22" s="589" t="s">
        <v>117</v>
      </c>
      <c r="C22" s="590"/>
      <c r="D22" s="444">
        <v>5000</v>
      </c>
      <c r="E22" s="445">
        <v>0</v>
      </c>
      <c r="F22" s="446">
        <f t="shared" si="1"/>
        <v>0</v>
      </c>
      <c r="G22" s="166"/>
      <c r="H22" s="591" t="s">
        <v>472</v>
      </c>
      <c r="I22" s="592"/>
      <c r="J22" s="167">
        <v>1020</v>
      </c>
      <c r="K22" s="31">
        <v>0</v>
      </c>
      <c r="L22" s="168">
        <f t="shared" si="0"/>
        <v>0</v>
      </c>
      <c r="M22" s="1"/>
      <c r="N22" s="17"/>
    </row>
    <row r="23" spans="1:14" ht="15.5" customHeight="1" thickBot="1">
      <c r="A23" s="406">
        <v>16</v>
      </c>
      <c r="B23" s="593" t="s">
        <v>103</v>
      </c>
      <c r="C23" s="594"/>
      <c r="D23" s="407">
        <v>3462</v>
      </c>
      <c r="E23" s="31">
        <v>0</v>
      </c>
      <c r="F23" s="408">
        <f t="shared" si="1"/>
        <v>0</v>
      </c>
      <c r="G23" s="189">
        <v>46</v>
      </c>
      <c r="H23" s="572" t="s">
        <v>14</v>
      </c>
      <c r="I23" s="573"/>
      <c r="J23" s="177">
        <v>7920</v>
      </c>
      <c r="K23" s="178">
        <v>0</v>
      </c>
      <c r="L23" s="179">
        <f t="shared" si="0"/>
        <v>0</v>
      </c>
      <c r="M23" s="1"/>
      <c r="N23" s="17"/>
    </row>
    <row r="24" spans="1:14" ht="15.5" customHeight="1" thickBot="1">
      <c r="A24" s="412">
        <v>17</v>
      </c>
      <c r="B24" s="633" t="s">
        <v>473</v>
      </c>
      <c r="C24" s="634"/>
      <c r="D24" s="26">
        <v>891</v>
      </c>
      <c r="E24" s="27">
        <v>0</v>
      </c>
      <c r="F24" s="28">
        <f t="shared" si="1"/>
        <v>0</v>
      </c>
      <c r="G24" s="29">
        <v>47</v>
      </c>
      <c r="H24" s="581" t="s">
        <v>15</v>
      </c>
      <c r="I24" s="582"/>
      <c r="J24" s="30">
        <v>4400</v>
      </c>
      <c r="K24" s="31">
        <v>0</v>
      </c>
      <c r="L24" s="32">
        <f t="shared" si="0"/>
        <v>0</v>
      </c>
      <c r="M24" s="1"/>
      <c r="N24" s="17"/>
    </row>
    <row r="25" spans="1:14" ht="15.5" customHeight="1" thickBot="1">
      <c r="A25" s="406">
        <v>18</v>
      </c>
      <c r="B25" s="595" t="s">
        <v>104</v>
      </c>
      <c r="C25" s="596"/>
      <c r="D25" s="409">
        <v>2035</v>
      </c>
      <c r="E25" s="181">
        <v>0</v>
      </c>
      <c r="F25" s="410">
        <f t="shared" si="1"/>
        <v>0</v>
      </c>
      <c r="G25" s="34">
        <v>48</v>
      </c>
      <c r="H25" s="583" t="s">
        <v>16</v>
      </c>
      <c r="I25" s="584"/>
      <c r="J25" s="26">
        <v>1529</v>
      </c>
      <c r="K25" s="27">
        <v>0</v>
      </c>
      <c r="L25" s="28">
        <f t="shared" si="0"/>
        <v>0</v>
      </c>
      <c r="M25" s="1"/>
      <c r="N25" s="17"/>
    </row>
    <row r="26" spans="1:14" ht="15.5" customHeight="1" thickBot="1">
      <c r="A26" s="412">
        <v>19</v>
      </c>
      <c r="B26" s="597" t="s">
        <v>105</v>
      </c>
      <c r="C26" s="598"/>
      <c r="D26" s="26">
        <v>2200</v>
      </c>
      <c r="E26" s="27">
        <v>0</v>
      </c>
      <c r="F26" s="28">
        <f t="shared" si="1"/>
        <v>0</v>
      </c>
      <c r="G26" s="29">
        <v>49</v>
      </c>
      <c r="H26" s="574" t="s">
        <v>17</v>
      </c>
      <c r="I26" s="575"/>
      <c r="J26" s="30">
        <v>2750</v>
      </c>
      <c r="K26" s="31">
        <v>0</v>
      </c>
      <c r="L26" s="32">
        <f t="shared" si="0"/>
        <v>0</v>
      </c>
      <c r="M26" s="1"/>
      <c r="N26" s="17"/>
    </row>
    <row r="27" spans="1:14" ht="15.5" customHeight="1" thickBot="1">
      <c r="A27" s="406">
        <v>20</v>
      </c>
      <c r="B27" s="631" t="s">
        <v>106</v>
      </c>
      <c r="C27" s="632"/>
      <c r="D27" s="407">
        <v>2200</v>
      </c>
      <c r="E27" s="31">
        <v>0</v>
      </c>
      <c r="F27" s="408">
        <f t="shared" si="1"/>
        <v>0</v>
      </c>
      <c r="G27" s="34">
        <v>50</v>
      </c>
      <c r="H27" s="583" t="s">
        <v>18</v>
      </c>
      <c r="I27" s="584"/>
      <c r="J27" s="26">
        <v>5170</v>
      </c>
      <c r="K27" s="27">
        <v>0</v>
      </c>
      <c r="L27" s="28">
        <f t="shared" si="0"/>
        <v>0</v>
      </c>
      <c r="M27" s="1"/>
      <c r="N27" s="17"/>
    </row>
    <row r="28" spans="1:14" ht="15.5" customHeight="1" thickBot="1">
      <c r="A28" s="412">
        <v>21</v>
      </c>
      <c r="B28" s="583" t="s">
        <v>107</v>
      </c>
      <c r="C28" s="584"/>
      <c r="D28" s="26">
        <v>4070</v>
      </c>
      <c r="E28" s="27">
        <v>0</v>
      </c>
      <c r="F28" s="28">
        <f t="shared" si="1"/>
        <v>0</v>
      </c>
      <c r="G28" s="29">
        <v>51</v>
      </c>
      <c r="H28" s="574" t="s">
        <v>19</v>
      </c>
      <c r="I28" s="575"/>
      <c r="J28" s="30">
        <v>1980</v>
      </c>
      <c r="K28" s="31">
        <v>0</v>
      </c>
      <c r="L28" s="32">
        <f t="shared" si="0"/>
        <v>0</v>
      </c>
      <c r="M28" s="1"/>
      <c r="N28" s="17"/>
    </row>
    <row r="29" spans="1:14" ht="15.5" customHeight="1" thickBot="1">
      <c r="A29" s="406">
        <v>22</v>
      </c>
      <c r="B29" s="599" t="s">
        <v>108</v>
      </c>
      <c r="C29" s="600"/>
      <c r="D29" s="407">
        <v>1650</v>
      </c>
      <c r="E29" s="31">
        <v>0</v>
      </c>
      <c r="F29" s="408">
        <f t="shared" si="1"/>
        <v>0</v>
      </c>
      <c r="G29" s="34">
        <v>52</v>
      </c>
      <c r="H29" s="583" t="s">
        <v>20</v>
      </c>
      <c r="I29" s="584"/>
      <c r="J29" s="26">
        <v>2750</v>
      </c>
      <c r="K29" s="27">
        <v>0</v>
      </c>
      <c r="L29" s="28">
        <f t="shared" si="0"/>
        <v>0</v>
      </c>
      <c r="M29" s="1"/>
      <c r="N29" s="17"/>
    </row>
    <row r="30" spans="1:14" ht="15.5" customHeight="1" thickBot="1">
      <c r="A30" s="412">
        <v>23</v>
      </c>
      <c r="B30" s="583" t="s">
        <v>109</v>
      </c>
      <c r="C30" s="584"/>
      <c r="D30" s="26">
        <v>2244</v>
      </c>
      <c r="E30" s="27">
        <v>0</v>
      </c>
      <c r="F30" s="28">
        <f t="shared" si="1"/>
        <v>0</v>
      </c>
      <c r="G30" s="29">
        <v>53</v>
      </c>
      <c r="H30" s="574" t="s">
        <v>21</v>
      </c>
      <c r="I30" s="575"/>
      <c r="J30" s="30">
        <v>2552</v>
      </c>
      <c r="K30" s="31">
        <v>0</v>
      </c>
      <c r="L30" s="32">
        <f t="shared" si="0"/>
        <v>0</v>
      </c>
      <c r="M30" s="1"/>
      <c r="N30" s="17"/>
    </row>
    <row r="31" spans="1:14" ht="15.5" customHeight="1" thickBot="1">
      <c r="A31" s="406">
        <v>24</v>
      </c>
      <c r="B31" s="599" t="s">
        <v>110</v>
      </c>
      <c r="C31" s="600"/>
      <c r="D31" s="407">
        <v>5500</v>
      </c>
      <c r="E31" s="31">
        <v>0</v>
      </c>
      <c r="F31" s="408">
        <f t="shared" si="1"/>
        <v>0</v>
      </c>
      <c r="G31" s="34">
        <v>54</v>
      </c>
      <c r="H31" s="583" t="s">
        <v>22</v>
      </c>
      <c r="I31" s="584"/>
      <c r="J31" s="26">
        <v>3080</v>
      </c>
      <c r="K31" s="27">
        <v>0</v>
      </c>
      <c r="L31" s="28">
        <f t="shared" si="0"/>
        <v>0</v>
      </c>
      <c r="M31" s="1"/>
      <c r="N31" s="17"/>
    </row>
    <row r="32" spans="1:14" ht="15.5" customHeight="1" thickBot="1">
      <c r="A32" s="412">
        <v>25</v>
      </c>
      <c r="B32" s="601" t="s">
        <v>118</v>
      </c>
      <c r="C32" s="602"/>
      <c r="D32" s="26">
        <v>1023</v>
      </c>
      <c r="E32" s="27">
        <v>0</v>
      </c>
      <c r="F32" s="28">
        <f t="shared" si="1"/>
        <v>0</v>
      </c>
      <c r="G32" s="29">
        <v>55</v>
      </c>
      <c r="H32" s="574" t="s">
        <v>23</v>
      </c>
      <c r="I32" s="575"/>
      <c r="J32" s="30">
        <v>2750</v>
      </c>
      <c r="K32" s="31">
        <v>0</v>
      </c>
      <c r="L32" s="32">
        <f t="shared" si="0"/>
        <v>0</v>
      </c>
      <c r="M32" s="1"/>
      <c r="N32" s="17"/>
    </row>
    <row r="33" spans="1:14" ht="15.5" customHeight="1" thickBot="1">
      <c r="A33" s="406">
        <v>26</v>
      </c>
      <c r="B33" s="599" t="s">
        <v>111</v>
      </c>
      <c r="C33" s="600"/>
      <c r="D33" s="407">
        <v>5092</v>
      </c>
      <c r="E33" s="31">
        <v>0</v>
      </c>
      <c r="F33" s="408">
        <f t="shared" si="1"/>
        <v>0</v>
      </c>
      <c r="G33" s="34">
        <v>56</v>
      </c>
      <c r="H33" s="583" t="s">
        <v>24</v>
      </c>
      <c r="I33" s="584"/>
      <c r="J33" s="26">
        <v>2046</v>
      </c>
      <c r="K33" s="27">
        <v>0</v>
      </c>
      <c r="L33" s="28">
        <f t="shared" si="0"/>
        <v>0</v>
      </c>
      <c r="M33" s="1"/>
      <c r="N33" s="17"/>
    </row>
    <row r="34" spans="1:14" ht="15.5" customHeight="1" thickBot="1">
      <c r="A34" s="412">
        <v>27</v>
      </c>
      <c r="B34" s="583" t="s">
        <v>112</v>
      </c>
      <c r="C34" s="584"/>
      <c r="D34" s="26">
        <v>7947</v>
      </c>
      <c r="E34" s="27">
        <v>0</v>
      </c>
      <c r="F34" s="28">
        <f t="shared" si="1"/>
        <v>0</v>
      </c>
      <c r="G34" s="29">
        <v>57</v>
      </c>
      <c r="H34" s="574" t="s">
        <v>262</v>
      </c>
      <c r="I34" s="575"/>
      <c r="J34" s="30">
        <v>1700</v>
      </c>
      <c r="K34" s="31">
        <v>0</v>
      </c>
      <c r="L34" s="32">
        <f t="shared" si="0"/>
        <v>0</v>
      </c>
      <c r="M34" s="1"/>
      <c r="N34" s="17"/>
    </row>
    <row r="35" spans="1:14" ht="15.5" customHeight="1" thickBot="1">
      <c r="A35" s="411">
        <v>28</v>
      </c>
      <c r="B35" s="603" t="s">
        <v>113</v>
      </c>
      <c r="C35" s="604"/>
      <c r="D35" s="409">
        <v>3366</v>
      </c>
      <c r="E35" s="181">
        <v>0</v>
      </c>
      <c r="F35" s="410">
        <f t="shared" si="1"/>
        <v>0</v>
      </c>
      <c r="G35" s="34">
        <v>58</v>
      </c>
      <c r="H35" s="583" t="s">
        <v>25</v>
      </c>
      <c r="I35" s="584"/>
      <c r="J35" s="26">
        <v>2750</v>
      </c>
      <c r="K35" s="27">
        <v>0</v>
      </c>
      <c r="L35" s="28">
        <f t="shared" si="0"/>
        <v>0</v>
      </c>
      <c r="M35" s="1"/>
      <c r="N35" s="17"/>
    </row>
    <row r="36" spans="1:14" ht="15.5" customHeight="1" thickBot="1">
      <c r="A36" s="412">
        <v>29</v>
      </c>
      <c r="B36" s="613" t="s">
        <v>114</v>
      </c>
      <c r="C36" s="614"/>
      <c r="D36" s="26">
        <v>539</v>
      </c>
      <c r="E36" s="27">
        <v>0</v>
      </c>
      <c r="F36" s="28">
        <f t="shared" si="1"/>
        <v>0</v>
      </c>
      <c r="G36" s="29">
        <v>59</v>
      </c>
      <c r="H36" s="574" t="s">
        <v>26</v>
      </c>
      <c r="I36" s="575"/>
      <c r="J36" s="30">
        <v>2244</v>
      </c>
      <c r="K36" s="31">
        <v>0</v>
      </c>
      <c r="L36" s="32">
        <f t="shared" si="0"/>
        <v>0</v>
      </c>
      <c r="M36" s="1"/>
      <c r="N36" s="17"/>
    </row>
    <row r="37" spans="1:14" ht="15.5" customHeight="1" thickBot="1">
      <c r="A37" s="406">
        <v>30</v>
      </c>
      <c r="B37" s="599" t="s">
        <v>115</v>
      </c>
      <c r="C37" s="600"/>
      <c r="D37" s="407">
        <v>2200</v>
      </c>
      <c r="E37" s="31">
        <v>0</v>
      </c>
      <c r="F37" s="408">
        <f t="shared" si="1"/>
        <v>0</v>
      </c>
      <c r="G37" s="34">
        <v>60</v>
      </c>
      <c r="H37" s="583" t="s">
        <v>27</v>
      </c>
      <c r="I37" s="584"/>
      <c r="J37" s="26">
        <v>253</v>
      </c>
      <c r="K37" s="27">
        <v>0</v>
      </c>
      <c r="L37" s="28">
        <f t="shared" si="0"/>
        <v>0</v>
      </c>
      <c r="M37" s="1"/>
      <c r="N37" s="17"/>
    </row>
    <row r="38" spans="1:14" ht="15.5" customHeight="1" thickBot="1">
      <c r="A38" s="447">
        <v>31</v>
      </c>
      <c r="B38" s="572" t="s">
        <v>116</v>
      </c>
      <c r="C38" s="573"/>
      <c r="D38" s="177">
        <v>2420</v>
      </c>
      <c r="E38" s="178">
        <v>0</v>
      </c>
      <c r="F38" s="179">
        <f t="shared" si="1"/>
        <v>0</v>
      </c>
      <c r="G38" s="29">
        <v>61</v>
      </c>
      <c r="H38" s="574" t="s">
        <v>28</v>
      </c>
      <c r="I38" s="575"/>
      <c r="J38" s="30">
        <v>6600</v>
      </c>
      <c r="K38" s="31">
        <v>0</v>
      </c>
      <c r="L38" s="32">
        <f t="shared" si="0"/>
        <v>0</v>
      </c>
      <c r="M38" s="1"/>
      <c r="N38" s="17"/>
    </row>
    <row r="39" spans="1:14" ht="15.5" customHeight="1" thickBot="1">
      <c r="A39" s="448">
        <v>32</v>
      </c>
      <c r="B39" s="593" t="s">
        <v>474</v>
      </c>
      <c r="C39" s="594"/>
      <c r="D39" s="407">
        <v>2500</v>
      </c>
      <c r="E39" s="31">
        <v>0</v>
      </c>
      <c r="F39" s="408">
        <f t="shared" si="1"/>
        <v>0</v>
      </c>
      <c r="G39" s="34">
        <v>62</v>
      </c>
      <c r="H39" s="583" t="s">
        <v>29</v>
      </c>
      <c r="I39" s="584"/>
      <c r="J39" s="26">
        <v>3960</v>
      </c>
      <c r="K39" s="27">
        <v>0</v>
      </c>
      <c r="L39" s="28">
        <f t="shared" si="0"/>
        <v>0</v>
      </c>
      <c r="M39" s="1"/>
      <c r="N39" s="17"/>
    </row>
    <row r="40" spans="1:14" ht="15.5" customHeight="1" thickBot="1">
      <c r="A40" s="412">
        <v>33</v>
      </c>
      <c r="B40" s="583" t="s">
        <v>475</v>
      </c>
      <c r="C40" s="584"/>
      <c r="D40" s="26">
        <v>2200</v>
      </c>
      <c r="E40" s="27">
        <v>0</v>
      </c>
      <c r="F40" s="28">
        <f t="shared" si="1"/>
        <v>0</v>
      </c>
      <c r="G40" s="198">
        <v>63</v>
      </c>
      <c r="H40" s="605" t="s">
        <v>30</v>
      </c>
      <c r="I40" s="606"/>
      <c r="J40" s="180">
        <v>3300</v>
      </c>
      <c r="K40" s="181">
        <v>0</v>
      </c>
      <c r="L40" s="182">
        <f t="shared" si="0"/>
        <v>0</v>
      </c>
      <c r="M40" s="1"/>
      <c r="N40" s="17"/>
    </row>
    <row r="41" spans="1:14" ht="15.5" customHeight="1" thickBot="1">
      <c r="A41" s="406">
        <v>34</v>
      </c>
      <c r="B41" s="599" t="s">
        <v>476</v>
      </c>
      <c r="C41" s="600"/>
      <c r="D41" s="449">
        <v>2970</v>
      </c>
      <c r="E41" s="450">
        <v>0</v>
      </c>
      <c r="F41" s="451">
        <f t="shared" si="1"/>
        <v>0</v>
      </c>
      <c r="G41" s="199">
        <v>64</v>
      </c>
      <c r="H41" s="607" t="s">
        <v>31</v>
      </c>
      <c r="I41" s="608"/>
      <c r="J41" s="183">
        <v>3300</v>
      </c>
      <c r="K41" s="184">
        <v>0</v>
      </c>
      <c r="L41" s="185">
        <f t="shared" si="0"/>
        <v>0</v>
      </c>
      <c r="M41" s="1"/>
      <c r="N41" s="17"/>
    </row>
    <row r="42" spans="1:14" ht="15.5" customHeight="1">
      <c r="A42" s="447">
        <v>35</v>
      </c>
      <c r="B42" s="629" t="s">
        <v>477</v>
      </c>
      <c r="C42" s="630"/>
      <c r="D42" s="452">
        <v>2750</v>
      </c>
      <c r="E42" s="453">
        <v>0</v>
      </c>
      <c r="F42" s="454">
        <f t="shared" si="1"/>
        <v>0</v>
      </c>
      <c r="G42" s="197">
        <v>65</v>
      </c>
      <c r="H42" s="609" t="s">
        <v>32</v>
      </c>
      <c r="I42" s="610"/>
      <c r="J42" s="186">
        <v>3300</v>
      </c>
      <c r="K42" s="187">
        <v>0</v>
      </c>
      <c r="L42" s="188">
        <f t="shared" si="0"/>
        <v>0</v>
      </c>
      <c r="M42" s="1"/>
      <c r="N42" s="17"/>
    </row>
    <row r="43" spans="1:14" ht="15.5" customHeight="1" thickBot="1">
      <c r="A43" s="455">
        <v>36</v>
      </c>
      <c r="B43" s="611" t="s">
        <v>478</v>
      </c>
      <c r="C43" s="612"/>
      <c r="D43" s="456">
        <v>4400</v>
      </c>
      <c r="E43" s="457">
        <v>0</v>
      </c>
      <c r="F43" s="458">
        <f t="shared" si="1"/>
        <v>0</v>
      </c>
      <c r="G43" s="34">
        <v>66</v>
      </c>
      <c r="H43" s="613" t="s">
        <v>33</v>
      </c>
      <c r="I43" s="614"/>
      <c r="J43" s="26">
        <v>3300</v>
      </c>
      <c r="K43" s="27">
        <v>0</v>
      </c>
      <c r="L43" s="28">
        <f t="shared" si="0"/>
        <v>0</v>
      </c>
      <c r="M43" s="1"/>
      <c r="N43" s="17"/>
    </row>
    <row r="44" spans="1:14" ht="15.5" customHeight="1" thickBot="1">
      <c r="A44" s="412">
        <v>37</v>
      </c>
      <c r="B44" s="613" t="s">
        <v>479</v>
      </c>
      <c r="C44" s="614"/>
      <c r="D44" s="26">
        <v>1650</v>
      </c>
      <c r="E44" s="27">
        <v>0</v>
      </c>
      <c r="F44" s="28">
        <f t="shared" si="1"/>
        <v>0</v>
      </c>
      <c r="G44" s="29">
        <v>67</v>
      </c>
      <c r="H44" s="574" t="s">
        <v>167</v>
      </c>
      <c r="I44" s="575"/>
      <c r="J44" s="30">
        <v>7947</v>
      </c>
      <c r="K44" s="31">
        <v>0</v>
      </c>
      <c r="L44" s="32">
        <f t="shared" si="0"/>
        <v>0</v>
      </c>
      <c r="M44" s="1"/>
      <c r="N44" s="17"/>
    </row>
    <row r="45" spans="1:14" ht="15.5" customHeight="1" thickBot="1">
      <c r="A45" s="406">
        <v>38</v>
      </c>
      <c r="B45" s="599" t="s">
        <v>480</v>
      </c>
      <c r="C45" s="600"/>
      <c r="D45" s="407">
        <v>3080</v>
      </c>
      <c r="E45" s="31">
        <v>0</v>
      </c>
      <c r="F45" s="408">
        <f t="shared" si="1"/>
        <v>0</v>
      </c>
      <c r="G45" s="1"/>
      <c r="H45" s="1"/>
      <c r="I45" s="1"/>
      <c r="J45" s="1"/>
      <c r="K45" s="1"/>
      <c r="L45" s="1"/>
      <c r="M45" s="1"/>
      <c r="N45" s="17"/>
    </row>
    <row r="46" spans="1:14" ht="15.5" customHeight="1" thickBot="1">
      <c r="A46" s="412">
        <v>39</v>
      </c>
      <c r="B46" s="583" t="s">
        <v>481</v>
      </c>
      <c r="C46" s="584"/>
      <c r="D46" s="26">
        <v>4400</v>
      </c>
      <c r="E46" s="27">
        <v>0</v>
      </c>
      <c r="F46" s="28">
        <f t="shared" si="1"/>
        <v>0</v>
      </c>
      <c r="G46" s="1"/>
      <c r="H46" s="615"/>
      <c r="I46" s="616" t="s">
        <v>485</v>
      </c>
      <c r="J46" s="618">
        <f>SUM(E8:E46,K8:K44)</f>
        <v>0</v>
      </c>
      <c r="K46" s="620">
        <f>SUM(F8:F46,L8:L44)</f>
        <v>0</v>
      </c>
      <c r="L46" s="621"/>
      <c r="M46" s="35"/>
      <c r="N46" s="17"/>
    </row>
    <row r="47" spans="1:14" ht="15.5" customHeight="1" thickBot="1">
      <c r="A47" s="406">
        <v>40</v>
      </c>
      <c r="B47" s="599" t="s">
        <v>482</v>
      </c>
      <c r="C47" s="600"/>
      <c r="D47" s="407">
        <v>2200</v>
      </c>
      <c r="E47" s="31">
        <v>0</v>
      </c>
      <c r="F47" s="408">
        <f t="shared" si="1"/>
        <v>0</v>
      </c>
      <c r="G47" s="1"/>
      <c r="H47" s="615"/>
      <c r="I47" s="617"/>
      <c r="J47" s="619"/>
      <c r="K47" s="622"/>
      <c r="L47" s="623"/>
      <c r="M47" s="35"/>
      <c r="N47" s="17"/>
    </row>
    <row r="48" spans="1:14" ht="6" customHeight="1" thickBot="1">
      <c r="A48" s="1"/>
      <c r="B48" s="1"/>
      <c r="C48" s="1"/>
      <c r="D48" s="1"/>
      <c r="E48" s="1"/>
      <c r="F48" s="1"/>
      <c r="G48" s="1"/>
      <c r="H48" s="1"/>
      <c r="I48" s="1"/>
      <c r="J48" s="1"/>
      <c r="K48" s="1"/>
      <c r="L48" s="1"/>
      <c r="M48" s="1"/>
      <c r="N48" s="17"/>
    </row>
    <row r="49" spans="1:14" ht="9.4" customHeight="1">
      <c r="A49" s="36" t="s">
        <v>34</v>
      </c>
      <c r="B49" s="37"/>
      <c r="C49" s="37"/>
      <c r="D49" s="37"/>
      <c r="E49" s="37"/>
      <c r="F49" s="37"/>
      <c r="G49" s="37"/>
      <c r="H49" s="37"/>
      <c r="I49" s="37"/>
      <c r="J49" s="37"/>
      <c r="K49" s="37"/>
      <c r="L49" s="38"/>
      <c r="M49" s="1"/>
      <c r="N49" s="17"/>
    </row>
    <row r="50" spans="1:14" ht="53" customHeight="1" thickBot="1">
      <c r="A50" s="403"/>
      <c r="B50" s="404"/>
      <c r="C50" s="404"/>
      <c r="D50" s="404"/>
      <c r="E50" s="404"/>
      <c r="F50" s="404"/>
      <c r="G50" s="404"/>
      <c r="H50" s="404"/>
      <c r="I50" s="404"/>
      <c r="J50" s="404"/>
      <c r="K50" s="404"/>
      <c r="L50" s="405"/>
      <c r="M50" s="1"/>
      <c r="N50" s="17"/>
    </row>
    <row r="51" spans="1:14" ht="15" thickBot="1">
      <c r="A51" s="39" t="s">
        <v>155</v>
      </c>
      <c r="B51" s="1"/>
      <c r="C51" s="1"/>
      <c r="D51" s="1"/>
      <c r="E51" s="1"/>
      <c r="F51" s="1"/>
      <c r="G51" s="1"/>
      <c r="H51" s="1"/>
      <c r="I51" s="1"/>
      <c r="J51" s="1"/>
      <c r="K51" s="1"/>
      <c r="L51" s="1"/>
      <c r="M51" s="1"/>
      <c r="N51" s="17"/>
    </row>
    <row r="52" spans="1:14" ht="31.5" customHeight="1" thickBot="1">
      <c r="A52" s="624" t="s">
        <v>35</v>
      </c>
      <c r="B52" s="625"/>
      <c r="C52" s="626"/>
      <c r="D52" s="40" t="s">
        <v>36</v>
      </c>
      <c r="E52" s="42"/>
      <c r="F52" s="42"/>
      <c r="G52" s="41"/>
      <c r="H52" s="40" t="s">
        <v>37</v>
      </c>
      <c r="I52" s="43"/>
      <c r="J52" s="43"/>
      <c r="K52" s="43"/>
      <c r="L52" s="44"/>
      <c r="M52" s="1"/>
      <c r="N52" s="17"/>
    </row>
    <row r="53" spans="1:14" ht="7.15" customHeight="1">
      <c r="A53" s="1"/>
      <c r="B53" s="1"/>
      <c r="C53" s="1"/>
      <c r="D53" s="1"/>
      <c r="E53" s="1"/>
      <c r="F53" s="1"/>
      <c r="G53" s="1"/>
      <c r="H53" s="1"/>
      <c r="I53" s="1"/>
      <c r="J53" s="1"/>
      <c r="K53" s="1"/>
      <c r="L53" s="1"/>
      <c r="M53" s="1"/>
      <c r="N53" s="17"/>
    </row>
    <row r="54" spans="1:14" ht="51" customHeight="1">
      <c r="A54" s="17"/>
      <c r="B54" s="17"/>
      <c r="C54" s="17"/>
      <c r="D54" s="17"/>
      <c r="E54" s="17"/>
      <c r="F54" s="17"/>
      <c r="G54" s="17"/>
      <c r="H54" s="17"/>
      <c r="I54" s="17"/>
      <c r="J54" s="17"/>
      <c r="K54" s="17"/>
      <c r="L54" s="17"/>
      <c r="M54" s="17"/>
      <c r="N54" s="17"/>
    </row>
  </sheetData>
  <sheetProtection sheet="1" objects="1" scenarios="1" formatCells="0"/>
  <mergeCells count="89">
    <mergeCell ref="A52:C52"/>
    <mergeCell ref="A3:B3"/>
    <mergeCell ref="A5:B5"/>
    <mergeCell ref="B45:C45"/>
    <mergeCell ref="B46:C46"/>
    <mergeCell ref="B42:C42"/>
    <mergeCell ref="B39:C39"/>
    <mergeCell ref="B36:C36"/>
    <mergeCell ref="B33:C33"/>
    <mergeCell ref="B30:C30"/>
    <mergeCell ref="B27:C27"/>
    <mergeCell ref="B24:C24"/>
    <mergeCell ref="B21:C21"/>
    <mergeCell ref="B18:C18"/>
    <mergeCell ref="B15:C15"/>
    <mergeCell ref="B12:C12"/>
    <mergeCell ref="H46:H47"/>
    <mergeCell ref="I46:I47"/>
    <mergeCell ref="J46:J47"/>
    <mergeCell ref="K46:L47"/>
    <mergeCell ref="B47:C47"/>
    <mergeCell ref="H42:I42"/>
    <mergeCell ref="B43:C43"/>
    <mergeCell ref="H43:I43"/>
    <mergeCell ref="B44:C44"/>
    <mergeCell ref="H44:I44"/>
    <mergeCell ref="H39:I39"/>
    <mergeCell ref="B40:C40"/>
    <mergeCell ref="H40:I40"/>
    <mergeCell ref="B41:C41"/>
    <mergeCell ref="H41:I41"/>
    <mergeCell ref="H36:I36"/>
    <mergeCell ref="B37:C37"/>
    <mergeCell ref="H37:I37"/>
    <mergeCell ref="B38:C38"/>
    <mergeCell ref="H38:I38"/>
    <mergeCell ref="H33:I33"/>
    <mergeCell ref="B34:C34"/>
    <mergeCell ref="H34:I34"/>
    <mergeCell ref="B35:C35"/>
    <mergeCell ref="H35:I35"/>
    <mergeCell ref="H30:I30"/>
    <mergeCell ref="B31:C31"/>
    <mergeCell ref="H31:I31"/>
    <mergeCell ref="B32:C32"/>
    <mergeCell ref="H32:I32"/>
    <mergeCell ref="H27:I27"/>
    <mergeCell ref="B28:C28"/>
    <mergeCell ref="H28:I28"/>
    <mergeCell ref="B29:C29"/>
    <mergeCell ref="H29:I29"/>
    <mergeCell ref="H24:I24"/>
    <mergeCell ref="B25:C25"/>
    <mergeCell ref="H25:I25"/>
    <mergeCell ref="B26:C26"/>
    <mergeCell ref="H26:I26"/>
    <mergeCell ref="H21:I21"/>
    <mergeCell ref="B22:C22"/>
    <mergeCell ref="H22:I22"/>
    <mergeCell ref="B23:C23"/>
    <mergeCell ref="H23:I23"/>
    <mergeCell ref="H18:I18"/>
    <mergeCell ref="B19:C19"/>
    <mergeCell ref="H19:I19"/>
    <mergeCell ref="B20:C20"/>
    <mergeCell ref="H20:I20"/>
    <mergeCell ref="H15:I15"/>
    <mergeCell ref="B16:C16"/>
    <mergeCell ref="H16:I16"/>
    <mergeCell ref="B17:C17"/>
    <mergeCell ref="H17:I17"/>
    <mergeCell ref="H12:I12"/>
    <mergeCell ref="B13:C13"/>
    <mergeCell ref="H13:I13"/>
    <mergeCell ref="B14:C14"/>
    <mergeCell ref="H14:I14"/>
    <mergeCell ref="B9:C9"/>
    <mergeCell ref="H9:I9"/>
    <mergeCell ref="B10:C10"/>
    <mergeCell ref="H10:I10"/>
    <mergeCell ref="B11:C11"/>
    <mergeCell ref="H11:I11"/>
    <mergeCell ref="B8:C8"/>
    <mergeCell ref="H8:I8"/>
    <mergeCell ref="A1:L1"/>
    <mergeCell ref="C5:G5"/>
    <mergeCell ref="I5:L5"/>
    <mergeCell ref="B7:C7"/>
    <mergeCell ref="H7:I7"/>
  </mergeCells>
  <phoneticPr fontId="1"/>
  <conditionalFormatting sqref="A8 G9 A10 G11 A12 G13 A14 A16 A18 A20 A22 G23 A24 G25 A26 G27 A28 G29 A30 G31 A32 G33 A34 G35 A36 G37 A38 G39 A40 G41 A42 G43 A44 A46">
    <cfRule type="expression" dxfId="356" priority="9">
      <formula>E8&gt;=1</formula>
    </cfRule>
  </conditionalFormatting>
  <conditionalFormatting sqref="B8 H9 B10 H11 B12 H13 B14 B16 B18 B20 B22 H23 B24 H25 B26 H27 B28 H29 B30 H31 B32 H33 B34 H35 B36 H37 B38 H39 B40 H41 B42 H43 B44 B46">
    <cfRule type="expression" dxfId="355" priority="8">
      <formula>E8&gt;=1</formula>
    </cfRule>
  </conditionalFormatting>
  <conditionalFormatting sqref="D8 J9 D10 J11 D12 J13 D14 D16 D18 D20 D22 J23 D24 J25 D26 J27 D28 J29 D30 J31 D32 J33 D34 J35 D36 J37 D38 J39 D40 J41 D42 J43 D44 D46">
    <cfRule type="expression" dxfId="354" priority="7">
      <formula>E8&gt;=1</formula>
    </cfRule>
  </conditionalFormatting>
  <conditionalFormatting sqref="F8 L9 F10 L11 F12 L13 F14 F16 F18 F20 F22 L23 F24 L25 F26 L27 F28 L29 F30 L31 F32 L33 F34 L35 F36 L37 F38 L39 F40 L41 F42 L43 F44 F46">
    <cfRule type="expression" dxfId="353" priority="6">
      <formula>E8&gt;=1</formula>
    </cfRule>
  </conditionalFormatting>
  <conditionalFormatting sqref="G8 A9 G10 A11 G12 A13 G14:G22 A15 A17 A19 A21 A23 G24 A25 G26 A27 G28 A29 G30 A31 G32 A33 G34 A35 G36 A37 G38 A39 G40 A41 G42 A43 G44 A45 A47">
    <cfRule type="expression" dxfId="352" priority="5">
      <formula>E8&gt;=1</formula>
    </cfRule>
  </conditionalFormatting>
  <conditionalFormatting sqref="H8 B9 H10 B11 H12 B13 H14:I22 B15 B17 B19 B21 B23 H24 B25 H26 B27 H28 B29 H30 B31 H32 B33 H34 B35 H36 B37 H38 B39 H40 B41 H42 B43 H44 B45 B47">
    <cfRule type="expression" dxfId="351" priority="4">
      <formula>E8&gt;=1</formula>
    </cfRule>
  </conditionalFormatting>
  <conditionalFormatting sqref="J8 D9 J10 D11 J12 D13 J14:J22 D15 D17 D19 D21 D23 J24 D25 J26 D27 J28 D29 J30 D31 J32 D33 J34 D35 J36 D37 J38 D39 J40 D41 J42 D43 J44 D45 D47">
    <cfRule type="expression" dxfId="350" priority="3">
      <formula>E8&gt;=1</formula>
    </cfRule>
  </conditionalFormatting>
  <conditionalFormatting sqref="K8:K44 E8:E47">
    <cfRule type="cellIs" dxfId="349" priority="1" operator="greaterThanOrEqual">
      <formula>1</formula>
    </cfRule>
  </conditionalFormatting>
  <conditionalFormatting sqref="L8 F9 L10 F11 L12 F13 L14:L22 F15 F17 F19 F21 F23 L24 F25 L26 F27 L28 F29 L30 F31 L32 F33 L34 F35 L36 F37 L38 F39 L40 F41 L42 F43 L44 F45 F47">
    <cfRule type="expression" dxfId="348" priority="2">
      <formula>E8&gt;=1</formula>
    </cfRule>
  </conditionalFormatting>
  <printOptions horizontalCentered="1" verticalCentered="1"/>
  <pageMargins left="0.31496062992125984" right="0.31496062992125984" top="0.35433070866141736" bottom="0.35433070866141736" header="0" footer="0"/>
  <pageSetup paperSize="9" scale="9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2EDC-5A85-48AB-B6B1-D9F5ED0DF779}">
  <sheetPr>
    <tabColor theme="5" tint="0.59999389629810485"/>
    <pageSetUpPr fitToPage="1"/>
  </sheetPr>
  <dimension ref="A1:P63"/>
  <sheetViews>
    <sheetView showGridLines="0" topLeftCell="A7" zoomScale="120" zoomScaleNormal="120" workbookViewId="0">
      <selection activeCell="I13" sqref="I13"/>
    </sheetView>
  </sheetViews>
  <sheetFormatPr defaultRowHeight="13"/>
  <cols>
    <col min="1" max="1" width="4.36328125" customWidth="1"/>
    <col min="2" max="2" width="6.08984375" customWidth="1"/>
    <col min="3" max="3" width="22.08984375" customWidth="1"/>
    <col min="4" max="6" width="5.6328125" customWidth="1"/>
    <col min="7" max="7" width="9.6328125" customWidth="1"/>
    <col min="8" max="8" width="4.36328125" customWidth="1"/>
    <col min="9" max="9" width="27.6328125" customWidth="1"/>
    <col min="10" max="12" width="5.6328125" customWidth="1"/>
    <col min="13" max="13" width="9.6328125" customWidth="1"/>
    <col min="14" max="14" width="1.08984375" customWidth="1"/>
  </cols>
  <sheetData>
    <row r="1" spans="1:15" ht="60" customHeight="1">
      <c r="O1" s="17"/>
    </row>
    <row r="2" spans="1:15" ht="6" customHeight="1">
      <c r="O2" s="17"/>
    </row>
    <row r="3" spans="1:15" ht="19" thickBot="1">
      <c r="A3" s="627" t="s">
        <v>501</v>
      </c>
      <c r="B3" s="627"/>
      <c r="C3" s="266"/>
      <c r="D3" s="18"/>
      <c r="E3" s="18"/>
      <c r="F3" s="18"/>
      <c r="G3" s="18"/>
      <c r="I3" s="18"/>
      <c r="J3" s="18"/>
      <c r="K3" s="18"/>
      <c r="L3" s="18"/>
      <c r="M3" s="2" t="s">
        <v>553</v>
      </c>
      <c r="O3" s="17"/>
    </row>
    <row r="4" spans="1:15" ht="6" customHeight="1">
      <c r="A4" s="19"/>
      <c r="B4" s="55"/>
      <c r="C4" s="48"/>
      <c r="D4" s="18"/>
      <c r="E4" s="18"/>
      <c r="F4" s="18"/>
      <c r="G4" s="18"/>
      <c r="I4" s="18"/>
      <c r="J4" s="18"/>
      <c r="K4" s="18"/>
      <c r="L4" s="18"/>
      <c r="M4" s="18"/>
      <c r="O4" s="17"/>
    </row>
    <row r="5" spans="1:15" ht="19" thickBot="1">
      <c r="A5" s="628" t="s">
        <v>502</v>
      </c>
      <c r="B5" s="628"/>
      <c r="C5" s="640"/>
      <c r="D5" s="640"/>
      <c r="E5" s="640"/>
      <c r="F5" s="640"/>
      <c r="G5" s="640"/>
      <c r="H5" s="640"/>
      <c r="I5" s="211" t="s">
        <v>503</v>
      </c>
      <c r="J5" s="641"/>
      <c r="K5" s="641"/>
      <c r="L5" s="641"/>
      <c r="M5" s="641"/>
      <c r="O5" s="17"/>
    </row>
    <row r="6" spans="1:15" ht="6" customHeight="1">
      <c r="O6" s="17"/>
    </row>
    <row r="7" spans="1:15">
      <c r="A7" s="642" t="s">
        <v>351</v>
      </c>
      <c r="B7" s="643"/>
      <c r="C7" s="643"/>
      <c r="D7" s="643"/>
      <c r="E7" s="643"/>
      <c r="F7" s="643"/>
      <c r="G7" s="643"/>
      <c r="H7" s="643"/>
      <c r="I7" s="643"/>
      <c r="J7" s="643"/>
      <c r="K7" s="643"/>
      <c r="L7" s="643"/>
      <c r="M7" s="643"/>
      <c r="O7" s="17"/>
    </row>
    <row r="8" spans="1:15" ht="13.5" thickBot="1">
      <c r="A8" s="267" t="s">
        <v>352</v>
      </c>
      <c r="B8" s="268"/>
      <c r="C8" s="268"/>
      <c r="D8" s="268"/>
      <c r="E8" s="268"/>
      <c r="F8" s="268"/>
      <c r="G8" s="268"/>
      <c r="H8" s="268"/>
      <c r="I8" s="268"/>
      <c r="J8" s="268"/>
      <c r="K8" s="268"/>
      <c r="L8" s="268"/>
      <c r="M8" s="269">
        <v>1</v>
      </c>
      <c r="O8" s="17"/>
    </row>
    <row r="9" spans="1:15" ht="13.5" thickTop="1">
      <c r="A9" s="644"/>
      <c r="B9" s="646" t="s">
        <v>163</v>
      </c>
      <c r="C9" s="646"/>
      <c r="D9" s="270" t="s">
        <v>353</v>
      </c>
      <c r="E9" s="270" t="s">
        <v>183</v>
      </c>
      <c r="F9" s="646" t="s">
        <v>165</v>
      </c>
      <c r="G9" s="271" t="s">
        <v>181</v>
      </c>
      <c r="H9" s="648"/>
      <c r="I9" s="646" t="s">
        <v>163</v>
      </c>
      <c r="J9" s="270" t="s">
        <v>353</v>
      </c>
      <c r="K9" s="270" t="s">
        <v>183</v>
      </c>
      <c r="L9" s="646" t="s">
        <v>165</v>
      </c>
      <c r="M9" s="271" t="s">
        <v>181</v>
      </c>
      <c r="O9" s="17"/>
    </row>
    <row r="10" spans="1:15" ht="13.5" thickBot="1">
      <c r="A10" s="645"/>
      <c r="B10" s="647"/>
      <c r="C10" s="647"/>
      <c r="D10" s="272" t="s">
        <v>354</v>
      </c>
      <c r="E10" s="272" t="s">
        <v>354</v>
      </c>
      <c r="F10" s="647"/>
      <c r="G10" s="273" t="s">
        <v>166</v>
      </c>
      <c r="H10" s="649"/>
      <c r="I10" s="647"/>
      <c r="J10" s="272" t="s">
        <v>354</v>
      </c>
      <c r="K10" s="272" t="s">
        <v>354</v>
      </c>
      <c r="L10" s="647"/>
      <c r="M10" s="273" t="s">
        <v>166</v>
      </c>
      <c r="O10" s="17"/>
    </row>
    <row r="11" spans="1:15" ht="20" customHeight="1" thickTop="1" thickBot="1">
      <c r="A11" s="637" t="s">
        <v>355</v>
      </c>
      <c r="B11" s="650" t="s">
        <v>509</v>
      </c>
      <c r="C11" s="650"/>
      <c r="D11" s="274">
        <v>363</v>
      </c>
      <c r="E11" s="275">
        <v>363</v>
      </c>
      <c r="F11" s="276">
        <v>0</v>
      </c>
      <c r="G11" s="277">
        <f>D11*F11</f>
        <v>0</v>
      </c>
      <c r="H11" s="651" t="s">
        <v>356</v>
      </c>
      <c r="I11" s="278" t="s">
        <v>357</v>
      </c>
      <c r="J11" s="414">
        <v>346</v>
      </c>
      <c r="K11" s="415">
        <v>407</v>
      </c>
      <c r="L11" s="279">
        <v>0</v>
      </c>
      <c r="M11" s="280">
        <f>J11*L11</f>
        <v>0</v>
      </c>
      <c r="O11" s="17"/>
    </row>
    <row r="12" spans="1:15" ht="20" customHeight="1">
      <c r="A12" s="638"/>
      <c r="B12" s="654" t="s">
        <v>510</v>
      </c>
      <c r="C12" s="654"/>
      <c r="D12" s="281">
        <v>2618</v>
      </c>
      <c r="E12" s="282">
        <v>3080</v>
      </c>
      <c r="F12" s="283">
        <v>0</v>
      </c>
      <c r="G12" s="284">
        <f t="shared" ref="G12:G43" si="0">D12*F12</f>
        <v>0</v>
      </c>
      <c r="H12" s="652"/>
      <c r="I12" s="285" t="s">
        <v>511</v>
      </c>
      <c r="J12" s="416">
        <v>1870</v>
      </c>
      <c r="K12" s="417">
        <v>2200</v>
      </c>
      <c r="L12" s="286">
        <v>0</v>
      </c>
      <c r="M12" s="287">
        <f>J12*L12</f>
        <v>0</v>
      </c>
      <c r="O12" s="17"/>
    </row>
    <row r="13" spans="1:15" ht="20" customHeight="1" thickBot="1">
      <c r="A13" s="638"/>
      <c r="B13" s="655" t="s">
        <v>359</v>
      </c>
      <c r="C13" s="655"/>
      <c r="D13" s="298">
        <v>1309</v>
      </c>
      <c r="E13" s="299">
        <v>1540</v>
      </c>
      <c r="F13" s="300">
        <v>0</v>
      </c>
      <c r="G13" s="301">
        <f t="shared" si="0"/>
        <v>0</v>
      </c>
      <c r="H13" s="652"/>
      <c r="I13" s="292" t="s">
        <v>512</v>
      </c>
      <c r="J13" s="418">
        <v>935</v>
      </c>
      <c r="K13" s="419">
        <v>1100</v>
      </c>
      <c r="L13" s="293">
        <v>0</v>
      </c>
      <c r="M13" s="294">
        <f>J13*L13</f>
        <v>0</v>
      </c>
      <c r="O13" s="17"/>
    </row>
    <row r="14" spans="1:15" ht="20" customHeight="1" thickBot="1">
      <c r="A14" s="638"/>
      <c r="B14" s="656" t="s">
        <v>359</v>
      </c>
      <c r="C14" s="656"/>
      <c r="D14" s="305">
        <f>INDEX(C57:C59,M8)</f>
        <v>886</v>
      </c>
      <c r="E14" s="306">
        <f>INDEX(D57:D59,M8)</f>
        <v>1019</v>
      </c>
      <c r="F14" s="293">
        <v>0</v>
      </c>
      <c r="G14" s="294">
        <f t="shared" si="0"/>
        <v>0</v>
      </c>
      <c r="H14" s="652"/>
      <c r="I14" s="295" t="s">
        <v>358</v>
      </c>
      <c r="J14" s="420">
        <v>330</v>
      </c>
      <c r="K14" s="421">
        <v>388</v>
      </c>
      <c r="L14" s="296">
        <v>0</v>
      </c>
      <c r="M14" s="297">
        <f>J14*L14</f>
        <v>0</v>
      </c>
      <c r="O14" s="17"/>
    </row>
    <row r="15" spans="1:15" ht="20" customHeight="1" thickBot="1">
      <c r="A15" s="638"/>
      <c r="B15" s="657" t="s">
        <v>513</v>
      </c>
      <c r="C15" s="657"/>
      <c r="D15" s="307">
        <v>1559</v>
      </c>
      <c r="E15" s="308">
        <v>1834</v>
      </c>
      <c r="F15" s="286">
        <v>0</v>
      </c>
      <c r="G15" s="287">
        <f>D15*F15</f>
        <v>0</v>
      </c>
      <c r="H15" s="652"/>
      <c r="I15" s="302" t="s">
        <v>360</v>
      </c>
      <c r="J15" s="422">
        <v>233</v>
      </c>
      <c r="K15" s="423">
        <v>274</v>
      </c>
      <c r="L15" s="303">
        <v>0</v>
      </c>
      <c r="M15" s="304">
        <f t="shared" ref="M15:M20" si="1">J15*L15</f>
        <v>0</v>
      </c>
      <c r="O15" s="17"/>
    </row>
    <row r="16" spans="1:15" ht="20" customHeight="1" thickBot="1">
      <c r="A16" s="638"/>
      <c r="B16" s="658" t="s">
        <v>363</v>
      </c>
      <c r="C16" s="658"/>
      <c r="D16" s="312">
        <v>327</v>
      </c>
      <c r="E16" s="313">
        <v>385</v>
      </c>
      <c r="F16" s="314">
        <v>0</v>
      </c>
      <c r="G16" s="315">
        <f t="shared" si="0"/>
        <v>0</v>
      </c>
      <c r="H16" s="652"/>
      <c r="I16" s="295" t="s">
        <v>361</v>
      </c>
      <c r="J16" s="420">
        <v>476</v>
      </c>
      <c r="K16" s="421">
        <v>560</v>
      </c>
      <c r="L16" s="296">
        <v>0</v>
      </c>
      <c r="M16" s="297">
        <f t="shared" si="1"/>
        <v>0</v>
      </c>
      <c r="O16" s="17"/>
    </row>
    <row r="17" spans="1:16" ht="20" customHeight="1" thickBot="1">
      <c r="A17" s="638"/>
      <c r="B17" s="655" t="s">
        <v>514</v>
      </c>
      <c r="C17" s="655"/>
      <c r="D17" s="298">
        <v>1963</v>
      </c>
      <c r="E17" s="299">
        <v>2310</v>
      </c>
      <c r="F17" s="300">
        <v>0</v>
      </c>
      <c r="G17" s="301">
        <f t="shared" si="0"/>
        <v>0</v>
      </c>
      <c r="H17" s="652"/>
      <c r="I17" s="309" t="s">
        <v>362</v>
      </c>
      <c r="J17" s="310">
        <v>693</v>
      </c>
      <c r="K17" s="311">
        <v>815</v>
      </c>
      <c r="L17" s="303">
        <v>0</v>
      </c>
      <c r="M17" s="304">
        <f t="shared" si="1"/>
        <v>0</v>
      </c>
      <c r="O17" s="17"/>
    </row>
    <row r="18" spans="1:16" ht="20" customHeight="1" thickBot="1">
      <c r="A18" s="639"/>
      <c r="B18" s="659" t="s">
        <v>364</v>
      </c>
      <c r="C18" s="659"/>
      <c r="D18" s="316">
        <v>1980</v>
      </c>
      <c r="E18" s="317">
        <v>2200</v>
      </c>
      <c r="F18" s="318">
        <v>0</v>
      </c>
      <c r="G18" s="319">
        <f t="shared" si="0"/>
        <v>0</v>
      </c>
      <c r="H18" s="652"/>
      <c r="I18" s="285" t="s">
        <v>515</v>
      </c>
      <c r="J18" s="416">
        <v>2251</v>
      </c>
      <c r="K18" s="417">
        <v>2648</v>
      </c>
      <c r="L18" s="286">
        <v>0</v>
      </c>
      <c r="M18" s="287">
        <f t="shared" si="1"/>
        <v>0</v>
      </c>
      <c r="O18" s="17"/>
    </row>
    <row r="19" spans="1:16" ht="20" customHeight="1" thickTop="1" thickBot="1">
      <c r="A19" s="651" t="s">
        <v>366</v>
      </c>
      <c r="B19" s="674" t="s">
        <v>516</v>
      </c>
      <c r="C19" s="674"/>
      <c r="D19" s="323">
        <v>693</v>
      </c>
      <c r="E19" s="324">
        <v>770</v>
      </c>
      <c r="F19" s="325">
        <v>0</v>
      </c>
      <c r="G19" s="326">
        <f t="shared" si="0"/>
        <v>0</v>
      </c>
      <c r="H19" s="652"/>
      <c r="I19" s="292" t="s">
        <v>517</v>
      </c>
      <c r="J19" s="418">
        <v>1700</v>
      </c>
      <c r="K19" s="419">
        <v>2000</v>
      </c>
      <c r="L19" s="293">
        <v>0</v>
      </c>
      <c r="M19" s="294">
        <f t="shared" si="1"/>
        <v>0</v>
      </c>
      <c r="O19" s="17"/>
    </row>
    <row r="20" spans="1:16" ht="20" customHeight="1" thickBot="1">
      <c r="A20" s="652"/>
      <c r="B20" s="658" t="s">
        <v>518</v>
      </c>
      <c r="C20" s="658"/>
      <c r="D20" s="312">
        <v>1309</v>
      </c>
      <c r="E20" s="313">
        <v>1540</v>
      </c>
      <c r="F20" s="314">
        <v>0</v>
      </c>
      <c r="G20" s="315">
        <f t="shared" si="0"/>
        <v>0</v>
      </c>
      <c r="H20" s="653"/>
      <c r="I20" s="320" t="s">
        <v>365</v>
      </c>
      <c r="J20" s="424">
        <v>693</v>
      </c>
      <c r="K20" s="425">
        <v>815</v>
      </c>
      <c r="L20" s="321">
        <v>0</v>
      </c>
      <c r="M20" s="322">
        <f t="shared" si="1"/>
        <v>0</v>
      </c>
      <c r="O20" s="17"/>
    </row>
    <row r="21" spans="1:16" ht="20" customHeight="1" thickTop="1">
      <c r="A21" s="652"/>
      <c r="B21" s="655" t="s">
        <v>519</v>
      </c>
      <c r="C21" s="655"/>
      <c r="D21" s="298">
        <v>1309</v>
      </c>
      <c r="E21" s="299">
        <v>1540</v>
      </c>
      <c r="F21" s="300">
        <v>0</v>
      </c>
      <c r="G21" s="301">
        <f t="shared" si="0"/>
        <v>0</v>
      </c>
      <c r="H21" s="661" t="s">
        <v>367</v>
      </c>
      <c r="I21" s="327" t="s">
        <v>368</v>
      </c>
      <c r="J21" s="395">
        <v>606</v>
      </c>
      <c r="K21" s="396">
        <v>713</v>
      </c>
      <c r="L21" s="328">
        <v>0</v>
      </c>
      <c r="M21" s="329">
        <f>J21*L21</f>
        <v>0</v>
      </c>
      <c r="O21" s="17"/>
    </row>
    <row r="22" spans="1:16" ht="20" customHeight="1">
      <c r="A22" s="652"/>
      <c r="B22" s="658" t="s">
        <v>520</v>
      </c>
      <c r="C22" s="658"/>
      <c r="D22" s="312">
        <v>2337</v>
      </c>
      <c r="E22" s="313">
        <v>2750</v>
      </c>
      <c r="F22" s="314">
        <v>0</v>
      </c>
      <c r="G22" s="315">
        <f t="shared" si="0"/>
        <v>0</v>
      </c>
      <c r="H22" s="664"/>
      <c r="I22" s="330" t="s">
        <v>369</v>
      </c>
      <c r="J22" s="397">
        <v>606</v>
      </c>
      <c r="K22" s="398">
        <v>713</v>
      </c>
      <c r="L22" s="300">
        <v>0</v>
      </c>
      <c r="M22" s="301">
        <f>J22*L22</f>
        <v>0</v>
      </c>
      <c r="O22" s="17"/>
    </row>
    <row r="23" spans="1:16" ht="20" customHeight="1" thickBot="1">
      <c r="A23" s="653"/>
      <c r="B23" s="660" t="s">
        <v>521</v>
      </c>
      <c r="C23" s="660"/>
      <c r="D23" s="335">
        <v>1402</v>
      </c>
      <c r="E23" s="336">
        <v>1650</v>
      </c>
      <c r="F23" s="333">
        <v>0</v>
      </c>
      <c r="G23" s="334">
        <f t="shared" si="0"/>
        <v>0</v>
      </c>
      <c r="H23" s="664"/>
      <c r="I23" s="331" t="s">
        <v>370</v>
      </c>
      <c r="J23" s="399">
        <v>606</v>
      </c>
      <c r="K23" s="400">
        <v>713</v>
      </c>
      <c r="L23" s="314">
        <v>0</v>
      </c>
      <c r="M23" s="315">
        <f>J23*L23</f>
        <v>0</v>
      </c>
      <c r="O23" s="17"/>
    </row>
    <row r="24" spans="1:16" ht="20" customHeight="1" thickTop="1" thickBot="1">
      <c r="A24" s="661" t="s">
        <v>372</v>
      </c>
      <c r="B24" s="665" t="s">
        <v>522</v>
      </c>
      <c r="C24" s="665"/>
      <c r="D24" s="337">
        <v>5657</v>
      </c>
      <c r="E24" s="338">
        <v>6655</v>
      </c>
      <c r="F24" s="328">
        <v>0</v>
      </c>
      <c r="G24" s="329">
        <f t="shared" si="0"/>
        <v>0</v>
      </c>
      <c r="H24" s="662"/>
      <c r="I24" s="332" t="s">
        <v>523</v>
      </c>
      <c r="J24" s="426">
        <v>606</v>
      </c>
      <c r="K24" s="427">
        <v>713</v>
      </c>
      <c r="L24" s="333">
        <v>0</v>
      </c>
      <c r="M24" s="334">
        <f>J24*L24</f>
        <v>0</v>
      </c>
      <c r="O24" s="17"/>
    </row>
    <row r="25" spans="1:16" ht="20" customHeight="1" thickTop="1" thickBot="1">
      <c r="A25" s="662"/>
      <c r="B25" s="660" t="s">
        <v>524</v>
      </c>
      <c r="C25" s="660"/>
      <c r="D25" s="335">
        <v>5657</v>
      </c>
      <c r="E25" s="336">
        <v>6655</v>
      </c>
      <c r="F25" s="333">
        <v>0</v>
      </c>
      <c r="G25" s="334">
        <f t="shared" si="0"/>
        <v>0</v>
      </c>
      <c r="H25" s="651" t="s">
        <v>371</v>
      </c>
      <c r="I25" s="327" t="s">
        <v>525</v>
      </c>
      <c r="J25" s="395">
        <v>1559</v>
      </c>
      <c r="K25" s="396">
        <v>1834</v>
      </c>
      <c r="L25" s="328">
        <v>0</v>
      </c>
      <c r="M25" s="329">
        <f t="shared" ref="M25:M43" si="2">J25*L25</f>
        <v>0</v>
      </c>
      <c r="O25" s="17"/>
    </row>
    <row r="26" spans="1:16" ht="20" customHeight="1" thickTop="1" thickBot="1">
      <c r="A26" s="339" t="s">
        <v>373</v>
      </c>
      <c r="B26" s="672" t="s">
        <v>374</v>
      </c>
      <c r="C26" s="672"/>
      <c r="D26" s="340">
        <v>5358</v>
      </c>
      <c r="E26" s="341">
        <v>6303</v>
      </c>
      <c r="F26" s="342">
        <v>0</v>
      </c>
      <c r="G26" s="343">
        <f>D26*F26</f>
        <v>0</v>
      </c>
      <c r="H26" s="652"/>
      <c r="I26" s="330" t="s">
        <v>526</v>
      </c>
      <c r="J26" s="397">
        <v>1559</v>
      </c>
      <c r="K26" s="398">
        <v>1834</v>
      </c>
      <c r="L26" s="300">
        <v>0</v>
      </c>
      <c r="M26" s="301">
        <f t="shared" si="2"/>
        <v>0</v>
      </c>
      <c r="O26" s="17"/>
    </row>
    <row r="27" spans="1:16" ht="20" customHeight="1" thickTop="1" thickBot="1">
      <c r="A27" s="345" t="s">
        <v>376</v>
      </c>
      <c r="B27" s="673" t="s">
        <v>527</v>
      </c>
      <c r="C27" s="673"/>
      <c r="D27" s="346">
        <v>1776</v>
      </c>
      <c r="E27" s="347">
        <v>2090</v>
      </c>
      <c r="F27" s="348">
        <v>0</v>
      </c>
      <c r="G27" s="349">
        <f t="shared" si="0"/>
        <v>0</v>
      </c>
      <c r="H27" s="652"/>
      <c r="I27" s="331" t="s">
        <v>528</v>
      </c>
      <c r="J27" s="399">
        <v>1559</v>
      </c>
      <c r="K27" s="400">
        <v>1834</v>
      </c>
      <c r="L27" s="314">
        <v>0</v>
      </c>
      <c r="M27" s="315">
        <f t="shared" si="2"/>
        <v>0</v>
      </c>
      <c r="O27" s="17"/>
    </row>
    <row r="28" spans="1:16" ht="20" customHeight="1" thickTop="1" thickBot="1">
      <c r="A28" s="651" t="s">
        <v>378</v>
      </c>
      <c r="B28" s="665" t="s">
        <v>529</v>
      </c>
      <c r="C28" s="665"/>
      <c r="D28" s="337">
        <v>5937</v>
      </c>
      <c r="E28" s="338">
        <v>6985</v>
      </c>
      <c r="F28" s="328">
        <v>0</v>
      </c>
      <c r="G28" s="329">
        <f t="shared" si="0"/>
        <v>0</v>
      </c>
      <c r="H28" s="653"/>
      <c r="I28" s="344" t="s">
        <v>359</v>
      </c>
      <c r="J28" s="426">
        <v>850</v>
      </c>
      <c r="K28" s="427">
        <v>1000</v>
      </c>
      <c r="L28" s="333">
        <v>0</v>
      </c>
      <c r="M28" s="334">
        <f t="shared" si="2"/>
        <v>0</v>
      </c>
      <c r="O28" s="17"/>
      <c r="P28" t="s">
        <v>375</v>
      </c>
    </row>
    <row r="29" spans="1:16" ht="20" customHeight="1" thickTop="1" thickBot="1">
      <c r="A29" s="652"/>
      <c r="B29" s="669" t="s">
        <v>530</v>
      </c>
      <c r="C29" s="669"/>
      <c r="D29" s="288">
        <v>5937</v>
      </c>
      <c r="E29" s="289">
        <v>6985</v>
      </c>
      <c r="F29" s="290">
        <v>0</v>
      </c>
      <c r="G29" s="291">
        <f t="shared" si="0"/>
        <v>0</v>
      </c>
      <c r="H29" s="350"/>
      <c r="I29" s="351" t="s">
        <v>377</v>
      </c>
      <c r="J29" s="428">
        <v>206</v>
      </c>
      <c r="K29" s="429">
        <v>242</v>
      </c>
      <c r="L29" s="342">
        <v>0</v>
      </c>
      <c r="M29" s="343">
        <f t="shared" si="2"/>
        <v>0</v>
      </c>
      <c r="O29" s="17"/>
    </row>
    <row r="30" spans="1:16" ht="20" customHeight="1" thickTop="1">
      <c r="A30" s="652"/>
      <c r="B30" s="685" t="s">
        <v>466</v>
      </c>
      <c r="C30" s="685"/>
      <c r="D30" s="353">
        <v>692</v>
      </c>
      <c r="E30" s="354">
        <v>814</v>
      </c>
      <c r="F30" s="355">
        <v>0</v>
      </c>
      <c r="G30" s="356">
        <f t="shared" si="0"/>
        <v>0</v>
      </c>
      <c r="H30" s="651" t="s">
        <v>379</v>
      </c>
      <c r="I30" s="352" t="s">
        <v>531</v>
      </c>
      <c r="J30" s="430">
        <v>1337</v>
      </c>
      <c r="K30" s="431">
        <v>1573</v>
      </c>
      <c r="L30" s="325">
        <v>0</v>
      </c>
      <c r="M30" s="326">
        <f t="shared" si="2"/>
        <v>0</v>
      </c>
      <c r="O30" s="17"/>
    </row>
    <row r="31" spans="1:16" ht="20" customHeight="1" thickBot="1">
      <c r="A31" s="663"/>
      <c r="B31" s="680" t="s">
        <v>359</v>
      </c>
      <c r="C31" s="680"/>
      <c r="D31" s="357">
        <v>346</v>
      </c>
      <c r="E31" s="358">
        <v>407</v>
      </c>
      <c r="F31" s="359">
        <v>0</v>
      </c>
      <c r="G31" s="360">
        <f t="shared" si="0"/>
        <v>0</v>
      </c>
      <c r="H31" s="652"/>
      <c r="I31" s="331" t="s">
        <v>532</v>
      </c>
      <c r="J31" s="399">
        <v>1337</v>
      </c>
      <c r="K31" s="400">
        <v>1573</v>
      </c>
      <c r="L31" s="314">
        <v>0</v>
      </c>
      <c r="M31" s="315">
        <f t="shared" si="2"/>
        <v>0</v>
      </c>
      <c r="O31" s="17"/>
    </row>
    <row r="32" spans="1:16" ht="20" customHeight="1" thickTop="1">
      <c r="A32" s="661" t="s">
        <v>380</v>
      </c>
      <c r="B32" s="665" t="s">
        <v>533</v>
      </c>
      <c r="C32" s="665"/>
      <c r="D32" s="337">
        <v>1262</v>
      </c>
      <c r="E32" s="338">
        <v>1485</v>
      </c>
      <c r="F32" s="328">
        <v>0</v>
      </c>
      <c r="G32" s="329">
        <f t="shared" si="0"/>
        <v>0</v>
      </c>
      <c r="H32" s="652"/>
      <c r="I32" s="330" t="s">
        <v>534</v>
      </c>
      <c r="J32" s="397">
        <v>1337</v>
      </c>
      <c r="K32" s="398">
        <v>1573</v>
      </c>
      <c r="L32" s="300">
        <v>0</v>
      </c>
      <c r="M32" s="301">
        <f t="shared" si="2"/>
        <v>0</v>
      </c>
      <c r="O32" s="17"/>
    </row>
    <row r="33" spans="1:15" ht="20" customHeight="1">
      <c r="A33" s="664"/>
      <c r="B33" s="681" t="s">
        <v>535</v>
      </c>
      <c r="C33" s="655"/>
      <c r="D33" s="298">
        <v>421</v>
      </c>
      <c r="E33" s="299">
        <v>495</v>
      </c>
      <c r="F33" s="300">
        <v>0</v>
      </c>
      <c r="G33" s="301">
        <f t="shared" si="0"/>
        <v>0</v>
      </c>
      <c r="H33" s="652"/>
      <c r="I33" s="331" t="s">
        <v>536</v>
      </c>
      <c r="J33" s="399">
        <v>1608</v>
      </c>
      <c r="K33" s="400">
        <v>1892</v>
      </c>
      <c r="L33" s="314">
        <v>0</v>
      </c>
      <c r="M33" s="315">
        <f t="shared" si="2"/>
        <v>0</v>
      </c>
      <c r="O33" s="17"/>
    </row>
    <row r="34" spans="1:15" ht="20" customHeight="1" thickBot="1">
      <c r="A34" s="664"/>
      <c r="B34" s="682" t="s">
        <v>537</v>
      </c>
      <c r="C34" s="656"/>
      <c r="D34" s="305">
        <v>421</v>
      </c>
      <c r="E34" s="306">
        <v>495</v>
      </c>
      <c r="F34" s="293">
        <v>0</v>
      </c>
      <c r="G34" s="294">
        <f t="shared" si="0"/>
        <v>0</v>
      </c>
      <c r="H34" s="653"/>
      <c r="I34" s="344" t="s">
        <v>538</v>
      </c>
      <c r="J34" s="426">
        <v>1608</v>
      </c>
      <c r="K34" s="427">
        <v>1892</v>
      </c>
      <c r="L34" s="333">
        <v>0</v>
      </c>
      <c r="M34" s="334">
        <f t="shared" si="2"/>
        <v>0</v>
      </c>
      <c r="O34" s="17"/>
    </row>
    <row r="35" spans="1:15" ht="20" customHeight="1" thickTop="1">
      <c r="A35" s="664"/>
      <c r="B35" s="657" t="s">
        <v>539</v>
      </c>
      <c r="C35" s="657"/>
      <c r="D35" s="307">
        <v>1262</v>
      </c>
      <c r="E35" s="308">
        <v>1485</v>
      </c>
      <c r="F35" s="286">
        <v>0</v>
      </c>
      <c r="G35" s="287">
        <f t="shared" si="0"/>
        <v>0</v>
      </c>
      <c r="H35" s="661" t="s">
        <v>381</v>
      </c>
      <c r="I35" s="327" t="s">
        <v>540</v>
      </c>
      <c r="J35" s="395">
        <v>4653</v>
      </c>
      <c r="K35" s="396">
        <v>5170</v>
      </c>
      <c r="L35" s="328">
        <v>0</v>
      </c>
      <c r="M35" s="329">
        <f t="shared" si="2"/>
        <v>0</v>
      </c>
      <c r="O35" s="17"/>
    </row>
    <row r="36" spans="1:15" ht="20" customHeight="1" thickBot="1">
      <c r="A36" s="662"/>
      <c r="B36" s="683" t="s">
        <v>541</v>
      </c>
      <c r="C36" s="659"/>
      <c r="D36" s="316">
        <v>421</v>
      </c>
      <c r="E36" s="317">
        <v>495</v>
      </c>
      <c r="F36" s="318">
        <v>0</v>
      </c>
      <c r="G36" s="319">
        <f t="shared" si="0"/>
        <v>0</v>
      </c>
      <c r="H36" s="664"/>
      <c r="I36" s="330" t="s">
        <v>542</v>
      </c>
      <c r="J36" s="397">
        <v>3980</v>
      </c>
      <c r="K36" s="398">
        <v>4422</v>
      </c>
      <c r="L36" s="300">
        <v>0</v>
      </c>
      <c r="M36" s="301">
        <f t="shared" si="2"/>
        <v>0</v>
      </c>
      <c r="O36" s="17"/>
    </row>
    <row r="37" spans="1:15" ht="20" customHeight="1" thickTop="1" thickBot="1">
      <c r="A37" s="651" t="s">
        <v>382</v>
      </c>
      <c r="B37" s="684" t="s">
        <v>543</v>
      </c>
      <c r="C37" s="684"/>
      <c r="D37" s="361">
        <v>5358</v>
      </c>
      <c r="E37" s="362">
        <v>6303</v>
      </c>
      <c r="F37" s="363">
        <v>0</v>
      </c>
      <c r="G37" s="364">
        <f t="shared" si="0"/>
        <v>0</v>
      </c>
      <c r="H37" s="664"/>
      <c r="I37" s="331" t="s">
        <v>544</v>
      </c>
      <c r="J37" s="399">
        <v>4782</v>
      </c>
      <c r="K37" s="400">
        <v>5313</v>
      </c>
      <c r="L37" s="314">
        <v>0</v>
      </c>
      <c r="M37" s="315">
        <f t="shared" si="2"/>
        <v>0</v>
      </c>
      <c r="O37" s="17"/>
    </row>
    <row r="38" spans="1:15" ht="20" customHeight="1">
      <c r="A38" s="652"/>
      <c r="B38" s="654" t="s">
        <v>383</v>
      </c>
      <c r="C38" s="654"/>
      <c r="D38" s="281">
        <v>1309</v>
      </c>
      <c r="E38" s="282">
        <v>1540</v>
      </c>
      <c r="F38" s="283">
        <v>0</v>
      </c>
      <c r="G38" s="284">
        <f t="shared" si="0"/>
        <v>0</v>
      </c>
      <c r="H38" s="664"/>
      <c r="I38" s="330" t="s">
        <v>545</v>
      </c>
      <c r="J38" s="397">
        <v>5900</v>
      </c>
      <c r="K38" s="398">
        <v>6556</v>
      </c>
      <c r="L38" s="300">
        <v>0</v>
      </c>
      <c r="M38" s="301">
        <f t="shared" si="2"/>
        <v>0</v>
      </c>
      <c r="O38" s="17"/>
    </row>
    <row r="39" spans="1:15" ht="20" customHeight="1" thickBot="1">
      <c r="A39" s="652"/>
      <c r="B39" s="669" t="s">
        <v>359</v>
      </c>
      <c r="C39" s="669"/>
      <c r="D39" s="288">
        <v>655</v>
      </c>
      <c r="E39" s="289">
        <v>770</v>
      </c>
      <c r="F39" s="290">
        <v>0</v>
      </c>
      <c r="G39" s="368">
        <f t="shared" si="0"/>
        <v>0</v>
      </c>
      <c r="H39" s="662"/>
      <c r="I39" s="365" t="s">
        <v>546</v>
      </c>
      <c r="J39" s="401">
        <v>5900</v>
      </c>
      <c r="K39" s="402">
        <v>6556</v>
      </c>
      <c r="L39" s="318">
        <v>0</v>
      </c>
      <c r="M39" s="319">
        <f t="shared" si="2"/>
        <v>0</v>
      </c>
      <c r="O39" s="17"/>
    </row>
    <row r="40" spans="1:15" ht="20" customHeight="1" thickTop="1" thickBot="1">
      <c r="A40" s="653"/>
      <c r="B40" s="670" t="s">
        <v>547</v>
      </c>
      <c r="C40" s="670"/>
      <c r="D40" s="369">
        <v>351</v>
      </c>
      <c r="E40" s="370">
        <v>390</v>
      </c>
      <c r="F40" s="371">
        <v>0</v>
      </c>
      <c r="G40" s="372">
        <f t="shared" si="0"/>
        <v>0</v>
      </c>
      <c r="H40" s="366"/>
      <c r="I40" s="367" t="s">
        <v>548</v>
      </c>
      <c r="J40" s="432">
        <v>4752</v>
      </c>
      <c r="K40" s="433">
        <v>5280</v>
      </c>
      <c r="L40" s="348">
        <v>0</v>
      </c>
      <c r="M40" s="349">
        <f t="shared" si="2"/>
        <v>0</v>
      </c>
      <c r="O40" s="17"/>
    </row>
    <row r="41" spans="1:15" ht="20" customHeight="1" thickTop="1" thickBot="1">
      <c r="A41" s="373" t="s">
        <v>385</v>
      </c>
      <c r="B41" s="671" t="s">
        <v>549</v>
      </c>
      <c r="C41" s="671"/>
      <c r="D41" s="374">
        <v>3478</v>
      </c>
      <c r="E41" s="375">
        <v>4092</v>
      </c>
      <c r="F41" s="321">
        <v>0</v>
      </c>
      <c r="G41" s="376">
        <f t="shared" si="0"/>
        <v>0</v>
      </c>
      <c r="H41" s="637" t="s">
        <v>384</v>
      </c>
      <c r="I41" s="327" t="s">
        <v>464</v>
      </c>
      <c r="J41" s="395">
        <v>190</v>
      </c>
      <c r="K41" s="396">
        <v>190</v>
      </c>
      <c r="L41" s="328">
        <v>0</v>
      </c>
      <c r="M41" s="329">
        <f t="shared" si="2"/>
        <v>0</v>
      </c>
      <c r="O41" s="17"/>
    </row>
    <row r="42" spans="1:15" ht="20" customHeight="1" thickTop="1" thickBot="1">
      <c r="A42" s="477"/>
      <c r="B42" s="675" t="s">
        <v>550</v>
      </c>
      <c r="C42" s="676"/>
      <c r="D42" s="369">
        <f>IF(F42&lt;=4,850,IF(F42&lt;=9,800,780))</f>
        <v>850</v>
      </c>
      <c r="E42" s="370">
        <f>IF(F42&lt;=4,850,IF(F42&lt;=9,800,780))</f>
        <v>850</v>
      </c>
      <c r="F42" s="371">
        <v>0</v>
      </c>
      <c r="G42" s="372">
        <f t="shared" si="0"/>
        <v>0</v>
      </c>
      <c r="H42" s="638"/>
      <c r="I42" s="330" t="s">
        <v>551</v>
      </c>
      <c r="J42" s="397">
        <v>495</v>
      </c>
      <c r="K42" s="398">
        <v>495</v>
      </c>
      <c r="L42" s="300">
        <v>0</v>
      </c>
      <c r="M42" s="301">
        <f t="shared" si="2"/>
        <v>0</v>
      </c>
      <c r="O42" s="17"/>
    </row>
    <row r="43" spans="1:15" ht="20" customHeight="1" thickTop="1" thickBot="1">
      <c r="A43" s="478"/>
      <c r="B43" s="673" t="s">
        <v>467</v>
      </c>
      <c r="C43" s="673"/>
      <c r="D43" s="346">
        <f>IF(F43&lt;=9,860,IF(F43&gt;=10,760))</f>
        <v>860</v>
      </c>
      <c r="E43" s="347">
        <f>IF(F43&lt;=9,860,IF(F43&gt;=10,760))</f>
        <v>860</v>
      </c>
      <c r="F43" s="321">
        <v>0</v>
      </c>
      <c r="G43" s="481">
        <f t="shared" si="0"/>
        <v>0</v>
      </c>
      <c r="H43" s="638"/>
      <c r="I43" s="434" t="s">
        <v>552</v>
      </c>
      <c r="J43" s="435">
        <v>70</v>
      </c>
      <c r="K43" s="436">
        <v>70</v>
      </c>
      <c r="L43" s="437">
        <v>0</v>
      </c>
      <c r="M43" s="438">
        <f t="shared" si="2"/>
        <v>0</v>
      </c>
      <c r="O43" s="17"/>
    </row>
    <row r="44" spans="1:15" ht="20" customHeight="1" thickTop="1" thickBot="1">
      <c r="A44" s="479"/>
      <c r="B44" s="480"/>
      <c r="C44" s="480"/>
      <c r="D44" s="379"/>
      <c r="E44" s="380"/>
      <c r="F44" s="482"/>
      <c r="G44" s="483"/>
      <c r="H44" s="639"/>
      <c r="I44" s="344" t="s">
        <v>386</v>
      </c>
      <c r="J44" s="426">
        <v>440</v>
      </c>
      <c r="K44" s="427">
        <v>440</v>
      </c>
      <c r="L44" s="333">
        <v>0</v>
      </c>
      <c r="M44" s="334">
        <f>J44*L44</f>
        <v>0</v>
      </c>
      <c r="O44" s="17"/>
    </row>
    <row r="45" spans="1:15" ht="6" customHeight="1" thickTop="1" thickBot="1">
      <c r="A45" s="377"/>
      <c r="B45" s="378"/>
      <c r="C45" s="378"/>
      <c r="D45" s="379"/>
      <c r="E45" s="380"/>
      <c r="F45" s="482"/>
      <c r="G45" s="483"/>
      <c r="O45" s="17"/>
    </row>
    <row r="46" spans="1:15" ht="22.9" customHeight="1" thickTop="1" thickBot="1">
      <c r="A46" s="377"/>
      <c r="B46" s="378"/>
      <c r="C46" s="378"/>
      <c r="D46" s="379"/>
      <c r="E46" s="380"/>
      <c r="F46" s="482"/>
      <c r="G46" s="483"/>
      <c r="J46" s="381" t="s">
        <v>484</v>
      </c>
      <c r="K46" s="382">
        <f>SUM(F11:F44,L11:L44)</f>
        <v>0</v>
      </c>
      <c r="L46" s="677">
        <f>SUM(G11:G44,M11:M44)</f>
        <v>0</v>
      </c>
      <c r="M46" s="678"/>
      <c r="O46" s="17"/>
    </row>
    <row r="47" spans="1:15" ht="6" customHeight="1" thickTop="1" thickBot="1">
      <c r="A47" s="679"/>
      <c r="B47" s="679"/>
      <c r="C47" s="679"/>
      <c r="D47" s="679"/>
      <c r="E47" s="679"/>
      <c r="F47" s="679"/>
      <c r="G47" s="679"/>
      <c r="J47" s="383"/>
      <c r="K47" s="384"/>
      <c r="L47" s="385"/>
      <c r="M47" s="385"/>
      <c r="O47" s="17"/>
    </row>
    <row r="48" spans="1:15" ht="9.9" customHeight="1">
      <c r="A48" s="36" t="s">
        <v>34</v>
      </c>
      <c r="B48" s="386"/>
      <c r="C48" s="386"/>
      <c r="D48" s="386"/>
      <c r="E48" s="386"/>
      <c r="F48" s="386"/>
      <c r="G48" s="386"/>
      <c r="H48" s="386"/>
      <c r="I48" s="386"/>
      <c r="J48" s="386"/>
      <c r="K48" s="386"/>
      <c r="L48" s="386"/>
      <c r="M48" s="387"/>
      <c r="O48" s="17"/>
    </row>
    <row r="49" spans="1:15" ht="50.25" customHeight="1" thickBot="1">
      <c r="A49" s="666"/>
      <c r="B49" s="667"/>
      <c r="C49" s="667"/>
      <c r="D49" s="667"/>
      <c r="E49" s="667"/>
      <c r="F49" s="667"/>
      <c r="G49" s="667"/>
      <c r="H49" s="667"/>
      <c r="I49" s="667"/>
      <c r="J49" s="667"/>
      <c r="K49" s="667"/>
      <c r="L49" s="667"/>
      <c r="M49" s="668"/>
      <c r="O49" s="17"/>
    </row>
    <row r="50" spans="1:15" ht="14.4" customHeight="1" thickBot="1">
      <c r="A50" s="439" t="s">
        <v>468</v>
      </c>
      <c r="C50" s="1"/>
      <c r="D50" s="1"/>
      <c r="E50" s="1"/>
      <c r="F50" s="1"/>
      <c r="G50" s="1"/>
      <c r="H50" s="1"/>
      <c r="I50" s="1"/>
      <c r="J50" s="1"/>
      <c r="K50" s="1"/>
      <c r="L50" s="1"/>
      <c r="M50" s="1"/>
      <c r="O50" s="17"/>
    </row>
    <row r="51" spans="1:15" ht="28.9" customHeight="1" thickBot="1">
      <c r="A51" s="45" t="s">
        <v>35</v>
      </c>
      <c r="B51" s="46"/>
      <c r="C51" s="46"/>
      <c r="D51" s="47"/>
      <c r="E51" s="40" t="s">
        <v>36</v>
      </c>
      <c r="F51" s="42"/>
      <c r="G51" s="264"/>
      <c r="H51" s="265"/>
      <c r="I51" s="624" t="s">
        <v>37</v>
      </c>
      <c r="J51" s="625"/>
      <c r="K51" s="625"/>
      <c r="L51" s="625"/>
      <c r="M51" s="626"/>
      <c r="O51" s="17"/>
    </row>
    <row r="52" spans="1:15" ht="6" customHeight="1">
      <c r="A52" s="388"/>
      <c r="B52" s="388"/>
      <c r="C52" s="388"/>
      <c r="D52" s="388"/>
      <c r="E52" s="389"/>
      <c r="F52" s="390"/>
      <c r="G52" s="391"/>
      <c r="H52" s="391"/>
      <c r="I52" s="388"/>
      <c r="J52" s="388"/>
      <c r="K52" s="388"/>
      <c r="L52" s="388"/>
      <c r="M52" s="388"/>
      <c r="O52" s="17"/>
    </row>
    <row r="53" spans="1:15" ht="51" customHeight="1">
      <c r="A53" s="17"/>
      <c r="B53" s="17"/>
      <c r="C53" s="17"/>
      <c r="D53" s="17"/>
      <c r="E53" s="17"/>
      <c r="F53" s="17"/>
      <c r="G53" s="17"/>
      <c r="H53" s="17"/>
      <c r="I53" s="17"/>
      <c r="J53" s="17"/>
      <c r="K53" s="17"/>
      <c r="L53" s="17"/>
      <c r="M53" s="17"/>
      <c r="N53" s="17"/>
      <c r="O53" s="17"/>
    </row>
    <row r="54" spans="1:15">
      <c r="B54" s="392"/>
      <c r="C54" s="392"/>
      <c r="D54" s="392"/>
      <c r="E54" s="392"/>
      <c r="F54" s="392"/>
      <c r="G54" s="392"/>
      <c r="H54" s="392"/>
      <c r="I54" s="392"/>
    </row>
    <row r="55" spans="1:15" hidden="1">
      <c r="B55" s="393" t="s">
        <v>387</v>
      </c>
      <c r="C55" s="393"/>
      <c r="D55" s="393"/>
      <c r="E55" s="393"/>
      <c r="F55" s="393"/>
      <c r="G55" s="393"/>
      <c r="H55" s="393"/>
      <c r="I55" s="393" t="s">
        <v>397</v>
      </c>
    </row>
    <row r="56" spans="1:15" hidden="1">
      <c r="B56" s="393" t="s">
        <v>388</v>
      </c>
      <c r="C56" s="393"/>
      <c r="D56" s="393"/>
      <c r="E56" s="393"/>
      <c r="F56" s="393"/>
      <c r="G56" s="393"/>
      <c r="H56" s="393"/>
      <c r="I56" s="393" t="s">
        <v>398</v>
      </c>
    </row>
    <row r="57" spans="1:15" hidden="1">
      <c r="B57" s="393" t="s">
        <v>394</v>
      </c>
      <c r="C57" s="393">
        <v>886</v>
      </c>
      <c r="D57" s="393">
        <v>1019</v>
      </c>
      <c r="E57" s="393"/>
      <c r="F57" s="393"/>
      <c r="G57" s="393"/>
      <c r="H57" s="393"/>
      <c r="I57" s="393" t="s">
        <v>399</v>
      </c>
    </row>
    <row r="58" spans="1:15" hidden="1">
      <c r="B58" s="393" t="s">
        <v>393</v>
      </c>
      <c r="C58" s="393">
        <v>886</v>
      </c>
      <c r="D58" s="393">
        <v>1019</v>
      </c>
      <c r="E58" s="393"/>
      <c r="F58" s="393"/>
      <c r="G58" s="393"/>
      <c r="H58" s="393"/>
      <c r="I58" s="394" t="s">
        <v>389</v>
      </c>
    </row>
    <row r="59" spans="1:15" hidden="1">
      <c r="B59" s="393" t="s">
        <v>416</v>
      </c>
      <c r="C59" s="393">
        <f>886*2</f>
        <v>1772</v>
      </c>
      <c r="D59" s="393">
        <f>1019*2</f>
        <v>2038</v>
      </c>
      <c r="E59" s="393"/>
      <c r="F59" s="393"/>
      <c r="G59" s="393"/>
      <c r="H59" s="393"/>
      <c r="I59" s="394" t="s">
        <v>390</v>
      </c>
    </row>
    <row r="60" spans="1:15" hidden="1">
      <c r="B60" s="393" t="s">
        <v>396</v>
      </c>
      <c r="C60" s="393"/>
      <c r="D60" s="393"/>
      <c r="E60" s="393"/>
      <c r="F60" s="393"/>
      <c r="G60" s="393"/>
      <c r="H60" s="393"/>
      <c r="I60" s="394" t="s">
        <v>469</v>
      </c>
    </row>
    <row r="61" spans="1:15" hidden="1">
      <c r="B61" s="393" t="s">
        <v>395</v>
      </c>
      <c r="C61" s="393"/>
      <c r="D61" s="393"/>
      <c r="E61" s="393"/>
      <c r="F61" s="393"/>
      <c r="G61" s="393"/>
      <c r="H61" s="393"/>
      <c r="I61" s="394" t="s">
        <v>470</v>
      </c>
    </row>
    <row r="62" spans="1:15" hidden="1">
      <c r="B62" s="393" t="s">
        <v>391</v>
      </c>
      <c r="C62" s="393"/>
      <c r="D62" s="393"/>
      <c r="E62" s="393"/>
      <c r="F62" s="393"/>
      <c r="G62" s="393"/>
      <c r="H62" s="393"/>
      <c r="I62" s="393"/>
    </row>
    <row r="63" spans="1:15" hidden="1">
      <c r="B63" s="393" t="s">
        <v>392</v>
      </c>
      <c r="C63" s="392"/>
      <c r="D63" s="392"/>
      <c r="E63" s="392"/>
      <c r="F63" s="392"/>
      <c r="G63" s="392"/>
      <c r="H63" s="392"/>
      <c r="I63" s="392"/>
    </row>
  </sheetData>
  <sheetProtection sheet="1" formatCells="0"/>
  <mergeCells count="60">
    <mergeCell ref="A32:A36"/>
    <mergeCell ref="A37:A40"/>
    <mergeCell ref="H41:H44"/>
    <mergeCell ref="L46:M46"/>
    <mergeCell ref="A47:G47"/>
    <mergeCell ref="H30:H34"/>
    <mergeCell ref="B31:C31"/>
    <mergeCell ref="B32:C32"/>
    <mergeCell ref="B33:C33"/>
    <mergeCell ref="B34:C34"/>
    <mergeCell ref="B35:C35"/>
    <mergeCell ref="H35:H39"/>
    <mergeCell ref="B36:C36"/>
    <mergeCell ref="B37:C37"/>
    <mergeCell ref="B30:C30"/>
    <mergeCell ref="A49:M49"/>
    <mergeCell ref="I51:M51"/>
    <mergeCell ref="A3:B3"/>
    <mergeCell ref="A5:B5"/>
    <mergeCell ref="B38:C38"/>
    <mergeCell ref="B39:C39"/>
    <mergeCell ref="B40:C40"/>
    <mergeCell ref="B41:C41"/>
    <mergeCell ref="B26:C26"/>
    <mergeCell ref="B27:C27"/>
    <mergeCell ref="B28:C28"/>
    <mergeCell ref="B29:C29"/>
    <mergeCell ref="B19:C19"/>
    <mergeCell ref="B20:C20"/>
    <mergeCell ref="B42:C42"/>
    <mergeCell ref="B43:C43"/>
    <mergeCell ref="A19:A23"/>
    <mergeCell ref="A24:A25"/>
    <mergeCell ref="A28:A31"/>
    <mergeCell ref="B21:C21"/>
    <mergeCell ref="H21:H24"/>
    <mergeCell ref="B22:C22"/>
    <mergeCell ref="B23:C23"/>
    <mergeCell ref="B24:C24"/>
    <mergeCell ref="B16:C16"/>
    <mergeCell ref="B17:C17"/>
    <mergeCell ref="B18:C18"/>
    <mergeCell ref="B25:C25"/>
    <mergeCell ref="H25:H28"/>
    <mergeCell ref="A11:A18"/>
    <mergeCell ref="C5:H5"/>
    <mergeCell ref="J5:M5"/>
    <mergeCell ref="A7:M7"/>
    <mergeCell ref="A9:A10"/>
    <mergeCell ref="B9:C10"/>
    <mergeCell ref="F9:F10"/>
    <mergeCell ref="H9:H10"/>
    <mergeCell ref="I9:I10"/>
    <mergeCell ref="L9:L10"/>
    <mergeCell ref="B11:C11"/>
    <mergeCell ref="H11:H20"/>
    <mergeCell ref="B12:C12"/>
    <mergeCell ref="B13:C13"/>
    <mergeCell ref="B14:C14"/>
    <mergeCell ref="B15:C15"/>
  </mergeCells>
  <phoneticPr fontId="1"/>
  <conditionalFormatting sqref="A47">
    <cfRule type="expression" dxfId="347" priority="75">
      <formula>F47&gt;=1</formula>
    </cfRule>
  </conditionalFormatting>
  <conditionalFormatting sqref="B11 B13 B15 B17 B19 B21 B23 B25 B27 B29 B31 B33 B35 B37 B39 B41 B43">
    <cfRule type="expression" dxfId="346" priority="22">
      <formula>F11&gt;=1</formula>
    </cfRule>
  </conditionalFormatting>
  <conditionalFormatting sqref="B12 B14 B16 B18 B20 B22 B24 B26 B28 B30 B32 B34 B36 B38 B40 B42">
    <cfRule type="expression" dxfId="345" priority="21">
      <formula>F12&gt;=1</formula>
    </cfRule>
  </conditionalFormatting>
  <conditionalFormatting sqref="D11 D13 D15 D17 D19 D21 D23 D25 D27 D29 D31 D33 D35 D37 D39 D41 D43">
    <cfRule type="expression" dxfId="344" priority="20">
      <formula>F11&gt;=1</formula>
    </cfRule>
  </conditionalFormatting>
  <conditionalFormatting sqref="D12 D14 D16 D18 D20 D22 D24 D26 D28 D30 D32 D34 D36 D38 D40 D42">
    <cfRule type="expression" dxfId="343" priority="19">
      <formula>F12&gt;=1</formula>
    </cfRule>
  </conditionalFormatting>
  <conditionalFormatting sqref="E11 E13 E15 E17 E19 E21 E23 E25 E27 E29 E31 E33 E35 E37 E39 E41 E43">
    <cfRule type="expression" dxfId="342" priority="18">
      <formula>F11&gt;=1</formula>
    </cfRule>
  </conditionalFormatting>
  <conditionalFormatting sqref="E12 E14 E16 E18 E20 E22 E24 E26 E28 E30 E32 E34 E36 E38 E40 E42">
    <cfRule type="expression" dxfId="341" priority="17">
      <formula>F12&gt;=1</formula>
    </cfRule>
  </conditionalFormatting>
  <conditionalFormatting sqref="F11:F43">
    <cfRule type="expression" dxfId="340" priority="16">
      <formula>F11&gt;=1</formula>
    </cfRule>
  </conditionalFormatting>
  <conditionalFormatting sqref="G11 G13 G15 G17 G19 G21 G23 G25 G27 G29 G31 G33 G35 G37 G39 G41 G43">
    <cfRule type="expression" dxfId="339" priority="15">
      <formula>F11&gt;=1</formula>
    </cfRule>
  </conditionalFormatting>
  <conditionalFormatting sqref="G12 G14 G16 G18 G20 G22 G24 G26 G28 G30 G32 G34 G36 G38 G40 G42">
    <cfRule type="expression" dxfId="338" priority="14">
      <formula>F12&gt;=1</formula>
    </cfRule>
  </conditionalFormatting>
  <conditionalFormatting sqref="I11 I13 I15 I17 I19 I21 I23 I25 I27 I29 I31 I33 I35 I37 I39 I41 I43">
    <cfRule type="expression" dxfId="337" priority="8">
      <formula>L11&gt;=1</formula>
    </cfRule>
  </conditionalFormatting>
  <conditionalFormatting sqref="I12 I14 I16 I18 I20 I22 I24 I26 I28 I30 I32 I34 I36 I38 I40 I42 I44">
    <cfRule type="expression" dxfId="336" priority="9">
      <formula>L12&gt;=1</formula>
    </cfRule>
  </conditionalFormatting>
  <conditionalFormatting sqref="J11 J13 J15 J17 J19 J21 J23 J25 J27 J29 J31 J33 J41 J43">
    <cfRule type="expression" dxfId="335" priority="13">
      <formula>L11&gt;=1</formula>
    </cfRule>
  </conditionalFormatting>
  <conditionalFormatting sqref="J12 J14 J16 J18 J20 J22 J24 J26 J28 J30 J32 J34 J40 J42 J44">
    <cfRule type="expression" dxfId="334" priority="6">
      <formula>L12&gt;=1</formula>
    </cfRule>
  </conditionalFormatting>
  <conditionalFormatting sqref="J35 J37 J39">
    <cfRule type="expression" dxfId="333" priority="4">
      <formula>L35&gt;=1</formula>
    </cfRule>
  </conditionalFormatting>
  <conditionalFormatting sqref="J36 J38">
    <cfRule type="expression" dxfId="332" priority="2">
      <formula>L36&gt;=1</formula>
    </cfRule>
  </conditionalFormatting>
  <conditionalFormatting sqref="K12 K14 K16 K18 K20 K22 K24 K26 K28 K30 K32 K34 K40 K42 K44">
    <cfRule type="expression" dxfId="331" priority="5">
      <formula>L12&gt;=1</formula>
    </cfRule>
  </conditionalFormatting>
  <conditionalFormatting sqref="K35 K37 K39">
    <cfRule type="expression" dxfId="330" priority="3">
      <formula>L35&gt;=1</formula>
    </cfRule>
  </conditionalFormatting>
  <conditionalFormatting sqref="K36 K38">
    <cfRule type="expression" dxfId="329" priority="1">
      <formula>L36&gt;=1</formula>
    </cfRule>
  </conditionalFormatting>
  <conditionalFormatting sqref="K43:K44 K11 K13 K15 K17 K19 K21 K23 K25 K27 K29 K31 K33 K41">
    <cfRule type="expression" dxfId="328" priority="12">
      <formula>L11&gt;=1</formula>
    </cfRule>
  </conditionalFormatting>
  <conditionalFormatting sqref="L11:L44">
    <cfRule type="expression" dxfId="327" priority="7">
      <formula>L11&gt;=1</formula>
    </cfRule>
  </conditionalFormatting>
  <conditionalFormatting sqref="M11 M13 M15 M17 M19 M21 M23 M25 M27 M29 M31 M33 M35 M37 M39 M41 M43">
    <cfRule type="expression" dxfId="326" priority="11">
      <formula>L11&gt;=1</formula>
    </cfRule>
  </conditionalFormatting>
  <conditionalFormatting sqref="M12 M14 M16 M18 M20 M22 M24 M26 M28 M30 M32 M34 M36 M38 M40 M42 M44">
    <cfRule type="expression" dxfId="325" priority="10">
      <formula>L12&gt;=1</formula>
    </cfRule>
  </conditionalFormatting>
  <printOptions horizontalCentered="1" verticalCentered="1"/>
  <pageMargins left="0.31496062992125984" right="0.31496062992125984" top="0.35433070866141736" bottom="0.35433070866141736" header="0" footer="0"/>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ltText="CD set A/B">
                <anchor moveWithCells="1">
                  <from>
                    <xdr:col>8</xdr:col>
                    <xdr:colOff>158750</xdr:colOff>
                    <xdr:row>27</xdr:row>
                    <xdr:rowOff>12700</xdr:rowOff>
                  </from>
                  <to>
                    <xdr:col>9</xdr:col>
                    <xdr:colOff>0</xdr:colOff>
                    <xdr:row>27</xdr:row>
                    <xdr:rowOff>241300</xdr:rowOff>
                  </to>
                </anchor>
              </controlPr>
            </control>
          </mc:Choice>
        </mc:AlternateContent>
        <mc:AlternateContent xmlns:mc="http://schemas.openxmlformats.org/markup-compatibility/2006">
          <mc:Choice Requires="x14">
            <control shapeId="14346" r:id="rId5" name="Drop Down 10">
              <controlPr defaultSize="0" autoLine="0" autoPict="0" altText="CD set A/B">
                <anchor moveWithCells="1">
                  <from>
                    <xdr:col>8</xdr:col>
                    <xdr:colOff>158750</xdr:colOff>
                    <xdr:row>27</xdr:row>
                    <xdr:rowOff>12700</xdr:rowOff>
                  </from>
                  <to>
                    <xdr:col>9</xdr:col>
                    <xdr:colOff>0</xdr:colOff>
                    <xdr:row>27</xdr:row>
                    <xdr:rowOff>241300</xdr:rowOff>
                  </to>
                </anchor>
              </controlPr>
            </control>
          </mc:Choice>
        </mc:AlternateContent>
        <mc:AlternateContent xmlns:mc="http://schemas.openxmlformats.org/markup-compatibility/2006">
          <mc:Choice Requires="x14">
            <control shapeId="14347" r:id="rId6" name="Drop Down 11">
              <controlPr defaultSize="0" autoLine="0" autoPict="0" altText="CD set A/B">
                <anchor moveWithCells="1">
                  <from>
                    <xdr:col>1</xdr:col>
                    <xdr:colOff>158750</xdr:colOff>
                    <xdr:row>12</xdr:row>
                    <xdr:rowOff>12700</xdr:rowOff>
                  </from>
                  <to>
                    <xdr:col>2</xdr:col>
                    <xdr:colOff>1517650</xdr:colOff>
                    <xdr:row>12</xdr:row>
                    <xdr:rowOff>241300</xdr:rowOff>
                  </to>
                </anchor>
              </controlPr>
            </control>
          </mc:Choice>
        </mc:AlternateContent>
        <mc:AlternateContent xmlns:mc="http://schemas.openxmlformats.org/markup-compatibility/2006">
          <mc:Choice Requires="x14">
            <control shapeId="14348" r:id="rId7" name="Drop Down 12">
              <controlPr defaultSize="0" autoLine="0" autoPict="0" altText="CD set A/B">
                <anchor moveWithCells="1">
                  <from>
                    <xdr:col>1</xdr:col>
                    <xdr:colOff>152400</xdr:colOff>
                    <xdr:row>13</xdr:row>
                    <xdr:rowOff>12700</xdr:rowOff>
                  </from>
                  <to>
                    <xdr:col>2</xdr:col>
                    <xdr:colOff>1517650</xdr:colOff>
                    <xdr:row>13</xdr:row>
                    <xdr:rowOff>241300</xdr:rowOff>
                  </to>
                </anchor>
              </controlPr>
            </control>
          </mc:Choice>
        </mc:AlternateContent>
        <mc:AlternateContent xmlns:mc="http://schemas.openxmlformats.org/markup-compatibility/2006">
          <mc:Choice Requires="x14">
            <control shapeId="14349" r:id="rId8" name="Drop Down 13">
              <controlPr defaultSize="0" autoLine="0" autoPict="0" altText="CD set A/B">
                <anchor moveWithCells="1">
                  <from>
                    <xdr:col>1</xdr:col>
                    <xdr:colOff>158750</xdr:colOff>
                    <xdr:row>30</xdr:row>
                    <xdr:rowOff>12700</xdr:rowOff>
                  </from>
                  <to>
                    <xdr:col>2</xdr:col>
                    <xdr:colOff>1517650</xdr:colOff>
                    <xdr:row>30</xdr:row>
                    <xdr:rowOff>241300</xdr:rowOff>
                  </to>
                </anchor>
              </controlPr>
            </control>
          </mc:Choice>
        </mc:AlternateContent>
        <mc:AlternateContent xmlns:mc="http://schemas.openxmlformats.org/markup-compatibility/2006">
          <mc:Choice Requires="x14">
            <control shapeId="14350" r:id="rId9" name="Drop Down 14">
              <controlPr defaultSize="0" autoLine="0" autoPict="0" altText="CD set A/B">
                <anchor moveWithCells="1">
                  <from>
                    <xdr:col>1</xdr:col>
                    <xdr:colOff>158750</xdr:colOff>
                    <xdr:row>38</xdr:row>
                    <xdr:rowOff>12700</xdr:rowOff>
                  </from>
                  <to>
                    <xdr:col>2</xdr:col>
                    <xdr:colOff>1517650</xdr:colOff>
                    <xdr:row>38</xdr:row>
                    <xdr:rowOff>241300</xdr:rowOff>
                  </to>
                </anchor>
              </controlPr>
            </control>
          </mc:Choice>
        </mc:AlternateContent>
        <mc:AlternateContent xmlns:mc="http://schemas.openxmlformats.org/markup-compatibility/2006">
          <mc:Choice Requires="x14">
            <control shapeId="14351" r:id="rId10" name="Drop Down 15">
              <controlPr defaultSize="0" autoLine="0" autoPict="0">
                <anchor moveWithCells="1">
                  <from>
                    <xdr:col>2</xdr:col>
                    <xdr:colOff>298450</xdr:colOff>
                    <xdr:row>42</xdr:row>
                    <xdr:rowOff>12700</xdr:rowOff>
                  </from>
                  <to>
                    <xdr:col>2</xdr:col>
                    <xdr:colOff>1524000</xdr:colOff>
                    <xdr:row>42</xdr:row>
                    <xdr:rowOff>241300</xdr:rowOff>
                  </to>
                </anchor>
              </controlPr>
            </control>
          </mc:Choice>
        </mc:AlternateContent>
        <mc:AlternateContent xmlns:mc="http://schemas.openxmlformats.org/markup-compatibility/2006">
          <mc:Choice Requires="x14">
            <control shapeId="14352" r:id="rId11" name="Drop Down 16">
              <controlPr defaultSize="0" autoLine="0" autoPict="0">
                <anchor moveWithCells="1">
                  <from>
                    <xdr:col>8</xdr:col>
                    <xdr:colOff>939800</xdr:colOff>
                    <xdr:row>43</xdr:row>
                    <xdr:rowOff>12700</xdr:rowOff>
                  </from>
                  <to>
                    <xdr:col>9</xdr:col>
                    <xdr:colOff>0</xdr:colOff>
                    <xdr:row>43</xdr:row>
                    <xdr:rowOff>241300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F878C-DDAB-4AB5-B1B3-55CD410AAA98}">
  <sheetPr>
    <tabColor theme="5" tint="0.79998168889431442"/>
    <pageSetUpPr fitToPage="1"/>
  </sheetPr>
  <dimension ref="A1:M22"/>
  <sheetViews>
    <sheetView showGridLines="0" view="pageBreakPreview" zoomScaleNormal="100" zoomScaleSheetLayoutView="100" workbookViewId="0">
      <selection activeCell="K13" sqref="K13"/>
    </sheetView>
  </sheetViews>
  <sheetFormatPr defaultRowHeight="15"/>
  <cols>
    <col min="1" max="1" width="10.54296875" style="460" customWidth="1"/>
    <col min="2" max="7" width="18.6328125" style="460" customWidth="1"/>
    <col min="8" max="16384" width="8.7265625" style="460"/>
  </cols>
  <sheetData>
    <row r="1" spans="1:13" ht="60" customHeight="1">
      <c r="A1" s="459"/>
    </row>
    <row r="2" spans="1:13" ht="4.5" customHeight="1"/>
    <row r="3" spans="1:13" ht="19" thickBot="1">
      <c r="A3" s="413" t="s">
        <v>501</v>
      </c>
      <c r="B3" s="266"/>
      <c r="D3" s="18"/>
      <c r="E3" s="18"/>
      <c r="F3" s="2"/>
      <c r="G3" s="2" t="s">
        <v>553</v>
      </c>
      <c r="H3"/>
      <c r="I3" s="18"/>
      <c r="J3" s="18"/>
      <c r="K3" s="18"/>
      <c r="L3" s="18"/>
    </row>
    <row r="4" spans="1:13" ht="6" customHeight="1">
      <c r="A4" s="474"/>
      <c r="B4" s="1"/>
      <c r="C4" s="48"/>
      <c r="D4" s="18"/>
      <c r="E4" s="18"/>
      <c r="F4" s="18"/>
      <c r="G4" s="18"/>
      <c r="H4"/>
      <c r="I4" s="18"/>
      <c r="J4" s="18"/>
      <c r="K4" s="18"/>
      <c r="L4" s="18"/>
      <c r="M4" s="18"/>
    </row>
    <row r="5" spans="1:13" ht="19" thickBot="1">
      <c r="A5" s="475" t="s">
        <v>502</v>
      </c>
      <c r="B5" s="690"/>
      <c r="C5" s="690"/>
      <c r="D5" s="690"/>
      <c r="E5" s="461" t="s">
        <v>503</v>
      </c>
      <c r="F5" s="689"/>
      <c r="G5" s="689"/>
      <c r="H5"/>
    </row>
    <row r="6" spans="1:13" ht="8.5" customHeight="1" thickBot="1">
      <c r="A6"/>
      <c r="B6"/>
      <c r="C6"/>
      <c r="D6"/>
      <c r="E6"/>
      <c r="F6"/>
      <c r="G6"/>
      <c r="H6"/>
      <c r="I6"/>
      <c r="J6"/>
      <c r="K6"/>
      <c r="L6"/>
      <c r="M6"/>
    </row>
    <row r="7" spans="1:13" s="463" customFormat="1">
      <c r="A7" s="529"/>
      <c r="B7" s="484">
        <v>1</v>
      </c>
      <c r="C7" s="485">
        <v>2</v>
      </c>
      <c r="D7" s="486">
        <v>3</v>
      </c>
      <c r="E7" s="487">
        <v>4</v>
      </c>
      <c r="F7" s="488">
        <v>5</v>
      </c>
      <c r="G7" s="489">
        <v>6</v>
      </c>
      <c r="H7"/>
      <c r="I7" s="462"/>
      <c r="J7" s="462"/>
      <c r="K7" s="462"/>
      <c r="L7" s="462"/>
      <c r="M7" s="462"/>
    </row>
    <row r="8" spans="1:13" ht="28" customHeight="1">
      <c r="A8" s="464" t="s">
        <v>504</v>
      </c>
      <c r="B8" s="686" t="s">
        <v>487</v>
      </c>
      <c r="C8" s="688"/>
      <c r="D8" s="691" t="s">
        <v>488</v>
      </c>
      <c r="E8" s="692"/>
      <c r="F8" s="693"/>
      <c r="G8" s="490" t="s">
        <v>489</v>
      </c>
    </row>
    <row r="9" spans="1:13" ht="99" customHeight="1" thickBot="1">
      <c r="A9" s="472" t="s">
        <v>505</v>
      </c>
      <c r="B9" s="491"/>
      <c r="C9" s="492"/>
      <c r="D9" s="465"/>
      <c r="E9" s="493"/>
      <c r="F9" s="466"/>
      <c r="G9" s="494"/>
    </row>
    <row r="10" spans="1:13" ht="23.5" thickBot="1">
      <c r="A10" s="467" t="s">
        <v>506</v>
      </c>
      <c r="B10" s="495">
        <v>0</v>
      </c>
      <c r="C10" s="496">
        <v>0</v>
      </c>
      <c r="D10" s="497">
        <v>0</v>
      </c>
      <c r="E10" s="498">
        <v>0</v>
      </c>
      <c r="F10" s="499">
        <v>0</v>
      </c>
      <c r="G10" s="500">
        <v>0</v>
      </c>
    </row>
    <row r="11" spans="1:13">
      <c r="A11" s="531"/>
      <c r="B11" s="501">
        <v>7</v>
      </c>
      <c r="C11" s="502">
        <v>8</v>
      </c>
      <c r="D11" s="503">
        <v>9</v>
      </c>
      <c r="E11" s="501">
        <v>10</v>
      </c>
      <c r="F11" s="504">
        <v>11</v>
      </c>
      <c r="G11" s="505">
        <v>12</v>
      </c>
    </row>
    <row r="12" spans="1:13" ht="30">
      <c r="A12" s="532" t="s">
        <v>504</v>
      </c>
      <c r="B12" s="506" t="s">
        <v>489</v>
      </c>
      <c r="C12" s="694" t="s">
        <v>490</v>
      </c>
      <c r="D12" s="688"/>
      <c r="E12" s="472" t="s">
        <v>491</v>
      </c>
      <c r="F12" s="686" t="s">
        <v>492</v>
      </c>
      <c r="G12" s="687"/>
    </row>
    <row r="13" spans="1:13" ht="99" customHeight="1">
      <c r="A13" s="515" t="s">
        <v>505</v>
      </c>
      <c r="B13" s="473"/>
      <c r="C13" s="507"/>
      <c r="D13" s="492"/>
      <c r="E13" s="473"/>
      <c r="F13" s="491"/>
      <c r="G13" s="508"/>
    </row>
    <row r="14" spans="1:13" ht="23.5" thickBot="1">
      <c r="A14" s="533" t="s">
        <v>506</v>
      </c>
      <c r="B14" s="471">
        <v>0</v>
      </c>
      <c r="C14" s="509">
        <v>0</v>
      </c>
      <c r="D14" s="510">
        <v>0</v>
      </c>
      <c r="E14" s="471">
        <v>0</v>
      </c>
      <c r="F14" s="509">
        <v>0</v>
      </c>
      <c r="G14" s="511">
        <v>0</v>
      </c>
    </row>
    <row r="15" spans="1:13">
      <c r="A15" s="530"/>
      <c r="B15" s="512">
        <v>13</v>
      </c>
      <c r="C15" s="513">
        <v>14</v>
      </c>
      <c r="D15" s="484">
        <v>15</v>
      </c>
      <c r="E15" s="505">
        <v>16</v>
      </c>
      <c r="F15" s="514">
        <v>17</v>
      </c>
      <c r="G15" s="505">
        <v>18</v>
      </c>
    </row>
    <row r="16" spans="1:13" ht="30">
      <c r="A16" s="464" t="s">
        <v>504</v>
      </c>
      <c r="B16" s="515" t="s">
        <v>493</v>
      </c>
      <c r="C16" s="476" t="s">
        <v>494</v>
      </c>
      <c r="D16" s="686" t="s">
        <v>495</v>
      </c>
      <c r="E16" s="687"/>
      <c r="F16" s="469" t="s">
        <v>496</v>
      </c>
      <c r="G16" s="516" t="s">
        <v>497</v>
      </c>
    </row>
    <row r="17" spans="1:7" ht="99" customHeight="1">
      <c r="A17" s="472" t="s">
        <v>505</v>
      </c>
      <c r="B17" s="517"/>
      <c r="C17" s="518"/>
      <c r="D17" s="491"/>
      <c r="E17" s="508"/>
      <c r="F17" s="470"/>
      <c r="G17" s="508"/>
    </row>
    <row r="18" spans="1:7" ht="23.5" thickBot="1">
      <c r="A18" s="467" t="s">
        <v>506</v>
      </c>
      <c r="B18" s="519">
        <v>0</v>
      </c>
      <c r="C18" s="520">
        <v>0</v>
      </c>
      <c r="D18" s="509">
        <v>0</v>
      </c>
      <c r="E18" s="521">
        <v>0</v>
      </c>
      <c r="F18" s="522">
        <v>0</v>
      </c>
      <c r="G18" s="521">
        <v>0</v>
      </c>
    </row>
    <row r="19" spans="1:7">
      <c r="A19" s="534"/>
      <c r="B19" s="523">
        <v>19</v>
      </c>
      <c r="C19" s="512">
        <v>20</v>
      </c>
      <c r="D19" s="501">
        <v>21</v>
      </c>
      <c r="E19" s="524">
        <v>22</v>
      </c>
      <c r="F19" s="523">
        <v>23</v>
      </c>
      <c r="G19" s="525"/>
    </row>
    <row r="20" spans="1:7">
      <c r="A20" s="532" t="s">
        <v>504</v>
      </c>
      <c r="B20" s="472" t="s">
        <v>498</v>
      </c>
      <c r="C20" s="515" t="s">
        <v>498</v>
      </c>
      <c r="D20" s="472" t="s">
        <v>499</v>
      </c>
      <c r="E20" s="515" t="s">
        <v>500</v>
      </c>
      <c r="F20" s="472" t="s">
        <v>554</v>
      </c>
      <c r="G20" s="526"/>
    </row>
    <row r="21" spans="1:7" ht="99" customHeight="1" thickBot="1">
      <c r="A21" s="515" t="s">
        <v>505</v>
      </c>
      <c r="B21" s="473"/>
      <c r="C21" s="517"/>
      <c r="D21" s="473"/>
      <c r="E21" s="517"/>
      <c r="F21" s="473"/>
      <c r="G21" s="527" t="s">
        <v>572</v>
      </c>
    </row>
    <row r="22" spans="1:7" ht="24" thickTop="1" thickBot="1">
      <c r="A22" s="533" t="s">
        <v>506</v>
      </c>
      <c r="B22" s="471">
        <v>0</v>
      </c>
      <c r="C22" s="519">
        <v>0</v>
      </c>
      <c r="D22" s="471">
        <v>0</v>
      </c>
      <c r="E22" s="519">
        <v>0</v>
      </c>
      <c r="F22" s="471">
        <v>0</v>
      </c>
      <c r="G22" s="528">
        <f>SUM(B10:G10,B14:G14,B18:G18,B22:F22)</f>
        <v>0</v>
      </c>
    </row>
  </sheetData>
  <sheetProtection algorithmName="SHA-512" hashValue="5aniikwV38mwV5XWCfFkIAp5HDERbvuWGIyhAoy3E4tZtKJ9clMDyvMZcCEsFaztLg58wmbKfUY9jVHQn50l7Q==" saltValue="flWsli595vOX3IXLdazShg==" spinCount="100000" sheet="1" objects="1" scenarios="1"/>
  <mergeCells count="7">
    <mergeCell ref="D16:E16"/>
    <mergeCell ref="B8:C8"/>
    <mergeCell ref="F5:G5"/>
    <mergeCell ref="B5:D5"/>
    <mergeCell ref="D8:F8"/>
    <mergeCell ref="C12:D12"/>
    <mergeCell ref="F12:G12"/>
  </mergeCells>
  <phoneticPr fontId="1"/>
  <conditionalFormatting sqref="B11 E11">
    <cfRule type="expression" dxfId="324" priority="9">
      <formula>B14&gt;=1</formula>
    </cfRule>
  </conditionalFormatting>
  <conditionalFormatting sqref="B13 E13">
    <cfRule type="expression" dxfId="323" priority="18">
      <formula>B14&gt;=1</formula>
    </cfRule>
  </conditionalFormatting>
  <conditionalFormatting sqref="B15 D15:E15 G15">
    <cfRule type="expression" dxfId="322" priority="12">
      <formula>B18&gt;=1</formula>
    </cfRule>
  </conditionalFormatting>
  <conditionalFormatting sqref="B17 D17:E17 G17">
    <cfRule type="expression" dxfId="321" priority="22">
      <formula>B18&gt;=1</formula>
    </cfRule>
  </conditionalFormatting>
  <conditionalFormatting sqref="B19 D19">
    <cfRule type="expression" dxfId="320" priority="7">
      <formula>B22&gt;=1</formula>
    </cfRule>
  </conditionalFormatting>
  <conditionalFormatting sqref="B21 D21">
    <cfRule type="expression" dxfId="319" priority="16">
      <formula>B22&gt;=1</formula>
    </cfRule>
  </conditionalFormatting>
  <conditionalFormatting sqref="B7:C7 G7">
    <cfRule type="expression" dxfId="318" priority="14">
      <formula>B10&gt;=1</formula>
    </cfRule>
  </conditionalFormatting>
  <conditionalFormatting sqref="B10:C10 G10 C14:D14 F14:G14 B18 D18:E18 G18 C22">
    <cfRule type="cellIs" dxfId="317" priority="20" operator="greaterThanOrEqual">
      <formula>1</formula>
    </cfRule>
  </conditionalFormatting>
  <conditionalFormatting sqref="C15 F15">
    <cfRule type="expression" dxfId="316" priority="8">
      <formula>C18&gt;=1</formula>
    </cfRule>
  </conditionalFormatting>
  <conditionalFormatting sqref="C17 F17">
    <cfRule type="expression" dxfId="315" priority="17">
      <formula>C18&gt;=1</formula>
    </cfRule>
  </conditionalFormatting>
  <conditionalFormatting sqref="C19">
    <cfRule type="expression" dxfId="314" priority="11">
      <formula>$C$22&gt;=1</formula>
    </cfRule>
  </conditionalFormatting>
  <conditionalFormatting sqref="C21">
    <cfRule type="expression" dxfId="313" priority="21">
      <formula>C22&gt;=1</formula>
    </cfRule>
  </conditionalFormatting>
  <conditionalFormatting sqref="C11:D11 F11:G11">
    <cfRule type="expression" dxfId="312" priority="13">
      <formula>C14&gt;=1</formula>
    </cfRule>
  </conditionalFormatting>
  <conditionalFormatting sqref="C13:D13 F13:G13">
    <cfRule type="expression" dxfId="311" priority="23">
      <formula>C14&gt;=1</formula>
    </cfRule>
  </conditionalFormatting>
  <conditionalFormatting sqref="D7:F7">
    <cfRule type="expression" dxfId="310" priority="10">
      <formula>D10&gt;=1</formula>
    </cfRule>
  </conditionalFormatting>
  <conditionalFormatting sqref="D9:F9">
    <cfRule type="expression" dxfId="309" priority="19">
      <formula>D$10&gt;=1</formula>
    </cfRule>
  </conditionalFormatting>
  <conditionalFormatting sqref="D10:F10 B14 E14 C18 F18 B22 D22">
    <cfRule type="cellIs" dxfId="308" priority="15" operator="greaterThanOrEqual">
      <formula>1</formula>
    </cfRule>
  </conditionalFormatting>
  <conditionalFormatting sqref="E19">
    <cfRule type="expression" dxfId="307" priority="2">
      <formula>$C$22&gt;=1</formula>
    </cfRule>
  </conditionalFormatting>
  <conditionalFormatting sqref="E21">
    <cfRule type="expression" dxfId="306" priority="6">
      <formula>E22&gt;=1</formula>
    </cfRule>
  </conditionalFormatting>
  <conditionalFormatting sqref="E22">
    <cfRule type="cellIs" dxfId="305" priority="5" operator="greaterThanOrEqual">
      <formula>1</formula>
    </cfRule>
  </conditionalFormatting>
  <conditionalFormatting sqref="F19">
    <cfRule type="expression" dxfId="304" priority="1">
      <formula>F22&gt;=1</formula>
    </cfRule>
  </conditionalFormatting>
  <conditionalFormatting sqref="F21">
    <cfRule type="expression" dxfId="303" priority="4">
      <formula>F22&gt;=1</formula>
    </cfRule>
  </conditionalFormatting>
  <conditionalFormatting sqref="F22">
    <cfRule type="cellIs" dxfId="302" priority="3" operator="greaterThanOrEqual">
      <formula>1</formula>
    </cfRule>
  </conditionalFormatting>
  <conditionalFormatting sqref="F9:G9 B9:C9">
    <cfRule type="expression" dxfId="301" priority="24">
      <formula>B10&gt;=1</formula>
    </cfRule>
  </conditionalFormatting>
  <dataValidations count="1">
    <dataValidation imeMode="off" allowBlank="1" showErrorMessage="1" sqref="B18:G18 B22:F22 B14:G14 B10:G10" xr:uid="{2CA6977D-58D6-4657-AE7A-D6E9C7F2A985}"/>
  </dataValidations>
  <printOptions horizontalCentered="1"/>
  <pageMargins left="0.23622047244094491" right="0.23622047244094491" top="0.35433070866141736" bottom="0.35433070866141736" header="0" footer="0"/>
  <pageSetup paperSize="9" scale="8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7725F-0771-4055-ABF2-19362154B3D5}">
  <sheetPr>
    <tabColor theme="5" tint="0.79998168889431442"/>
    <pageSetUpPr fitToPage="1"/>
  </sheetPr>
  <dimension ref="A1:L21"/>
  <sheetViews>
    <sheetView showGridLines="0" tabSelected="1" zoomScaleNormal="100" zoomScaleSheetLayoutView="100" workbookViewId="0">
      <selection activeCell="G9" sqref="G9"/>
    </sheetView>
  </sheetViews>
  <sheetFormatPr defaultRowHeight="15"/>
  <cols>
    <col min="1" max="1" width="10.54296875" style="460" customWidth="1"/>
    <col min="2" max="5" width="28" style="460" customWidth="1"/>
    <col min="6" max="6" width="1.36328125" style="460" customWidth="1"/>
    <col min="7" max="16384" width="8.7265625" style="460"/>
  </cols>
  <sheetData>
    <row r="1" spans="1:12" ht="60" customHeight="1">
      <c r="A1" s="459"/>
      <c r="G1" s="535"/>
    </row>
    <row r="2" spans="1:12" ht="4.5" customHeight="1">
      <c r="G2" s="535"/>
    </row>
    <row r="3" spans="1:12" ht="19" thickBot="1">
      <c r="A3" s="413" t="s">
        <v>563</v>
      </c>
      <c r="B3" s="266"/>
      <c r="D3" s="18"/>
      <c r="E3" s="2" t="s">
        <v>553</v>
      </c>
      <c r="F3" s="18"/>
      <c r="G3" s="536"/>
      <c r="H3" s="18"/>
      <c r="I3" s="18"/>
      <c r="J3" s="18"/>
      <c r="K3" s="18"/>
    </row>
    <row r="4" spans="1:12" ht="6" customHeight="1">
      <c r="A4" s="474"/>
      <c r="B4" s="1"/>
      <c r="C4" s="48"/>
      <c r="D4" s="18"/>
      <c r="E4" s="18"/>
      <c r="F4" s="18"/>
      <c r="G4" s="536"/>
      <c r="H4" s="18"/>
      <c r="I4" s="18"/>
      <c r="J4" s="18"/>
      <c r="K4" s="18"/>
      <c r="L4" s="18"/>
    </row>
    <row r="5" spans="1:12" ht="19" thickBot="1">
      <c r="A5" s="475" t="s">
        <v>153</v>
      </c>
      <c r="B5" s="695"/>
      <c r="C5" s="695"/>
      <c r="D5" s="461" t="s">
        <v>154</v>
      </c>
      <c r="E5" s="537"/>
      <c r="F5" s="538"/>
      <c r="G5" s="536"/>
    </row>
    <row r="6" spans="1:12" ht="8.5" customHeight="1" thickBot="1">
      <c r="A6"/>
      <c r="B6"/>
      <c r="C6"/>
      <c r="D6"/>
      <c r="E6"/>
      <c r="F6"/>
      <c r="G6" s="536"/>
      <c r="H6"/>
      <c r="I6"/>
      <c r="J6"/>
      <c r="K6"/>
      <c r="L6"/>
    </row>
    <row r="7" spans="1:12" s="463" customFormat="1">
      <c r="A7" s="529"/>
      <c r="B7" s="512">
        <v>1</v>
      </c>
      <c r="C7" s="514">
        <v>2</v>
      </c>
      <c r="D7" s="512">
        <v>3</v>
      </c>
      <c r="E7" s="514">
        <v>4</v>
      </c>
      <c r="F7" s="462"/>
      <c r="G7" s="536"/>
      <c r="H7" s="462"/>
      <c r="I7" s="462"/>
      <c r="J7" s="462"/>
      <c r="K7" s="462"/>
      <c r="L7" s="462"/>
    </row>
    <row r="8" spans="1:12" ht="42" customHeight="1">
      <c r="A8" s="464" t="s">
        <v>564</v>
      </c>
      <c r="B8" s="515" t="s">
        <v>570</v>
      </c>
      <c r="C8" s="472" t="s">
        <v>555</v>
      </c>
      <c r="D8" s="516" t="s">
        <v>556</v>
      </c>
      <c r="E8" s="472" t="s">
        <v>557</v>
      </c>
      <c r="F8" s="539"/>
      <c r="G8" s="535"/>
    </row>
    <row r="9" spans="1:12" ht="185.5" customHeight="1">
      <c r="A9" s="464" t="s">
        <v>565</v>
      </c>
      <c r="B9" s="517"/>
      <c r="C9" s="470"/>
      <c r="D9" s="517"/>
      <c r="E9" s="470"/>
      <c r="G9" s="535"/>
    </row>
    <row r="10" spans="1:12" ht="28" customHeight="1" thickBot="1">
      <c r="A10" s="467" t="s">
        <v>165</v>
      </c>
      <c r="B10" s="540">
        <v>0</v>
      </c>
      <c r="C10" s="468">
        <v>0</v>
      </c>
      <c r="D10" s="540">
        <v>0</v>
      </c>
      <c r="E10" s="468">
        <v>0</v>
      </c>
      <c r="F10" s="541"/>
      <c r="G10" s="535"/>
    </row>
    <row r="11" spans="1:12">
      <c r="A11" s="531"/>
      <c r="B11" s="523">
        <v>5</v>
      </c>
      <c r="C11" s="542">
        <v>6</v>
      </c>
      <c r="D11" s="523">
        <v>7</v>
      </c>
      <c r="E11" s="512">
        <v>8</v>
      </c>
      <c r="F11" s="462"/>
      <c r="G11" s="535"/>
    </row>
    <row r="12" spans="1:12" ht="42" customHeight="1">
      <c r="A12" s="532" t="s">
        <v>564</v>
      </c>
      <c r="B12" s="469" t="s">
        <v>490</v>
      </c>
      <c r="C12" s="515" t="s">
        <v>558</v>
      </c>
      <c r="D12" s="1025" t="s">
        <v>559</v>
      </c>
      <c r="E12" s="515" t="s">
        <v>560</v>
      </c>
      <c r="F12" s="539"/>
      <c r="G12" s="535"/>
    </row>
    <row r="13" spans="1:12" ht="185.5" customHeight="1">
      <c r="A13" s="532" t="s">
        <v>565</v>
      </c>
      <c r="B13" s="473"/>
      <c r="C13" s="543"/>
      <c r="D13" s="473"/>
      <c r="E13" s="517"/>
      <c r="G13" s="535"/>
    </row>
    <row r="14" spans="1:12" ht="28" customHeight="1" thickBot="1">
      <c r="A14" s="544" t="s">
        <v>165</v>
      </c>
      <c r="B14" s="1028">
        <v>0</v>
      </c>
      <c r="C14" s="1029">
        <v>0</v>
      </c>
      <c r="D14" s="1028">
        <v>0</v>
      </c>
      <c r="E14" s="540">
        <v>0</v>
      </c>
      <c r="F14" s="545"/>
      <c r="G14" s="535"/>
    </row>
    <row r="15" spans="1:12" ht="15" customHeight="1">
      <c r="A15" s="530"/>
      <c r="B15" s="512">
        <v>9</v>
      </c>
      <c r="C15" s="523">
        <v>10</v>
      </c>
      <c r="D15" s="512">
        <v>11</v>
      </c>
      <c r="E15" s="523">
        <v>10</v>
      </c>
      <c r="F15" s="462"/>
      <c r="G15" s="535"/>
    </row>
    <row r="16" spans="1:12" ht="42" customHeight="1">
      <c r="A16" s="464" t="s">
        <v>564</v>
      </c>
      <c r="B16" s="515" t="s">
        <v>561</v>
      </c>
      <c r="C16" s="472" t="s">
        <v>495</v>
      </c>
      <c r="D16" s="515" t="s">
        <v>562</v>
      </c>
      <c r="E16" s="472" t="s">
        <v>571</v>
      </c>
      <c r="F16" s="539"/>
      <c r="G16" s="535"/>
    </row>
    <row r="17" spans="1:7" ht="185.5" customHeight="1">
      <c r="A17" s="464" t="s">
        <v>565</v>
      </c>
      <c r="B17" s="517"/>
      <c r="C17" s="473"/>
      <c r="D17" s="517"/>
      <c r="E17" s="473"/>
      <c r="G17" s="535"/>
    </row>
    <row r="18" spans="1:7" ht="28" customHeight="1" thickBot="1">
      <c r="A18" s="467" t="s">
        <v>165</v>
      </c>
      <c r="B18" s="540">
        <v>0</v>
      </c>
      <c r="C18" s="1028">
        <v>0</v>
      </c>
      <c r="D18" s="540">
        <v>0</v>
      </c>
      <c r="E18" s="1028">
        <v>0</v>
      </c>
      <c r="F18" s="545"/>
      <c r="G18" s="535"/>
    </row>
    <row r="19" spans="1:7" s="549" customFormat="1" ht="30" customHeight="1" thickBot="1">
      <c r="A19" s="546"/>
      <c r="B19" s="547"/>
      <c r="C19" s="547"/>
      <c r="D19" s="548"/>
      <c r="E19" s="1026" t="s">
        <v>572</v>
      </c>
      <c r="F19" s="545"/>
      <c r="G19" s="535"/>
    </row>
    <row r="20" spans="1:7" ht="25.5" customHeight="1" thickTop="1" thickBot="1">
      <c r="A20" s="1027"/>
      <c r="B20" s="547"/>
      <c r="C20" s="547"/>
      <c r="D20" s="548"/>
      <c r="E20" s="528">
        <f>B10+C10+D10+E10+B14+C14+D14+E14+B18+C18+D18+E18</f>
        <v>0</v>
      </c>
      <c r="F20" s="1027"/>
      <c r="G20" s="535"/>
    </row>
    <row r="21" spans="1:7" ht="15.5" thickTop="1">
      <c r="A21" s="550"/>
      <c r="B21" s="550"/>
      <c r="C21" s="550"/>
      <c r="D21" s="550"/>
      <c r="E21" s="550"/>
      <c r="F21" s="550"/>
      <c r="G21" s="550"/>
    </row>
  </sheetData>
  <sheetProtection algorithmName="SHA-512" hashValue="cwNa/l9RHlXburHzlp0nRXwJeaM2iTXbinQNsJDXnyq4rIr+vG6GiKodJVx7N/zDuraG9qRhHrFv1GC8evRY9A==" saltValue="U7Ootzk9fDdRJxAPrJCT3A==" spinCount="100000" sheet="1" objects="1" scenarios="1"/>
  <mergeCells count="1">
    <mergeCell ref="B5:C5"/>
  </mergeCells>
  <phoneticPr fontId="1"/>
  <conditionalFormatting sqref="B7 B9:B10">
    <cfRule type="expression" dxfId="23" priority="25">
      <formula>$B$10&gt;=1</formula>
    </cfRule>
  </conditionalFormatting>
  <conditionalFormatting sqref="B10">
    <cfRule type="expression" dxfId="22" priority="24">
      <formula>$B$10&gt;=1</formula>
    </cfRule>
  </conditionalFormatting>
  <conditionalFormatting sqref="C7 C9:C10">
    <cfRule type="expression" dxfId="21" priority="23">
      <formula>$C$10&gt;=1</formula>
    </cfRule>
  </conditionalFormatting>
  <conditionalFormatting sqref="C10">
    <cfRule type="expression" dxfId="20" priority="22">
      <formula>$C$10&gt;=1</formula>
    </cfRule>
  </conditionalFormatting>
  <conditionalFormatting sqref="D7 D9:D10">
    <cfRule type="expression" dxfId="19" priority="21">
      <formula>$D$10&gt;=1</formula>
    </cfRule>
  </conditionalFormatting>
  <conditionalFormatting sqref="D10">
    <cfRule type="expression" dxfId="18" priority="20">
      <formula>$D$10&gt;=1</formula>
    </cfRule>
  </conditionalFormatting>
  <conditionalFormatting sqref="E7 E9:E10">
    <cfRule type="expression" dxfId="17" priority="19">
      <formula>$E$10&gt;=1</formula>
    </cfRule>
  </conditionalFormatting>
  <conditionalFormatting sqref="E10">
    <cfRule type="expression" dxfId="16" priority="17">
      <formula>$E$10</formula>
    </cfRule>
  </conditionalFormatting>
  <conditionalFormatting sqref="B11 B13:B14">
    <cfRule type="expression" dxfId="15" priority="16">
      <formula>$B$14&gt;=1</formula>
    </cfRule>
  </conditionalFormatting>
  <conditionalFormatting sqref="B14">
    <cfRule type="expression" dxfId="14" priority="15">
      <formula>$B$14&gt;=1</formula>
    </cfRule>
  </conditionalFormatting>
  <conditionalFormatting sqref="C11 C13:C14">
    <cfRule type="expression" dxfId="13" priority="14">
      <formula>$C$14&gt;=1</formula>
    </cfRule>
  </conditionalFormatting>
  <conditionalFormatting sqref="C14">
    <cfRule type="expression" dxfId="12" priority="13">
      <formula>$C$14&gt;=1</formula>
    </cfRule>
  </conditionalFormatting>
  <conditionalFormatting sqref="D11 D13:D14">
    <cfRule type="expression" dxfId="11" priority="12">
      <formula>$D$14</formula>
    </cfRule>
  </conditionalFormatting>
  <conditionalFormatting sqref="D14">
    <cfRule type="expression" dxfId="10" priority="11">
      <formula>$D$14</formula>
    </cfRule>
  </conditionalFormatting>
  <conditionalFormatting sqref="E11 E13:E14">
    <cfRule type="expression" dxfId="9" priority="10">
      <formula>$E$14&gt;=1</formula>
    </cfRule>
  </conditionalFormatting>
  <conditionalFormatting sqref="E14">
    <cfRule type="expression" dxfId="8" priority="9">
      <formula>$E$14&gt;=1</formula>
    </cfRule>
  </conditionalFormatting>
  <conditionalFormatting sqref="B15 B17:B18">
    <cfRule type="expression" dxfId="7" priority="8">
      <formula>$B$18&gt;=1</formula>
    </cfRule>
  </conditionalFormatting>
  <conditionalFormatting sqref="B18">
    <cfRule type="expression" dxfId="6" priority="7">
      <formula>$B$18&gt;=1</formula>
    </cfRule>
  </conditionalFormatting>
  <conditionalFormatting sqref="C15 C17:C18">
    <cfRule type="expression" dxfId="5" priority="6">
      <formula>$C$18&gt;=1</formula>
    </cfRule>
  </conditionalFormatting>
  <conditionalFormatting sqref="C18">
    <cfRule type="expression" dxfId="4" priority="5">
      <formula>$C$18&gt;=1</formula>
    </cfRule>
  </conditionalFormatting>
  <conditionalFormatting sqref="D15 D17:D18">
    <cfRule type="expression" dxfId="3" priority="4">
      <formula>$D$18&gt;=1</formula>
    </cfRule>
  </conditionalFormatting>
  <conditionalFormatting sqref="D18">
    <cfRule type="expression" dxfId="2" priority="3">
      <formula>$D$18&gt;=1</formula>
    </cfRule>
  </conditionalFormatting>
  <conditionalFormatting sqref="E15 E17:E18">
    <cfRule type="expression" dxfId="1" priority="2">
      <formula>$E$18&gt;=1</formula>
    </cfRule>
  </conditionalFormatting>
  <conditionalFormatting sqref="E18">
    <cfRule type="expression" dxfId="0" priority="1">
      <formula>$E$18&gt;=1</formula>
    </cfRule>
  </conditionalFormatting>
  <dataValidations count="1">
    <dataValidation imeMode="off" allowBlank="1" showInputMessage="1" showErrorMessage="1" sqref="B10:E10 B14:E14 B18:E18" xr:uid="{0545E990-4360-4F5E-92A3-2F91AC707938}"/>
  </dataValidations>
  <printOptions horizontalCentered="1" verticalCentered="1"/>
  <pageMargins left="0.23622047244094491" right="0.23622047244094491" top="0.35433070866141736" bottom="0.35433070866141736" header="0" footer="0"/>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M116"/>
  <sheetViews>
    <sheetView showGridLines="0" workbookViewId="0">
      <selection activeCell="D10" sqref="D10:L10"/>
    </sheetView>
  </sheetViews>
  <sheetFormatPr defaultRowHeight="13"/>
  <cols>
    <col min="1" max="1" width="2.6328125" customWidth="1"/>
    <col min="2" max="2" width="20.6328125" customWidth="1"/>
    <col min="3" max="3" width="14.6328125" customWidth="1"/>
    <col min="4" max="11" width="9.1796875" customWidth="1"/>
    <col min="12" max="12" width="2.6328125" customWidth="1"/>
  </cols>
  <sheetData>
    <row r="1" spans="1:13" ht="58.5" customHeight="1">
      <c r="A1" s="576"/>
      <c r="B1" s="576"/>
      <c r="C1" s="576"/>
      <c r="D1" s="576"/>
      <c r="E1" s="576"/>
      <c r="F1" s="576"/>
      <c r="G1" s="576"/>
      <c r="H1" s="576"/>
      <c r="I1" s="576"/>
      <c r="J1" s="576"/>
      <c r="K1" s="576"/>
      <c r="L1" s="576"/>
      <c r="M1" s="17"/>
    </row>
    <row r="2" spans="1:13" ht="9.4" customHeight="1">
      <c r="A2" s="18"/>
      <c r="B2" s="18"/>
      <c r="C2" s="18"/>
      <c r="D2" s="18"/>
      <c r="E2" s="18"/>
      <c r="F2" s="18"/>
      <c r="G2" s="18"/>
      <c r="H2" s="18"/>
      <c r="I2" s="18"/>
      <c r="J2" s="18"/>
      <c r="K2" s="794" t="s">
        <v>553</v>
      </c>
      <c r="L2" s="794"/>
      <c r="M2" s="17"/>
    </row>
    <row r="3" spans="1:13" ht="18" customHeight="1">
      <c r="A3" s="241" t="s">
        <v>257</v>
      </c>
      <c r="B3" s="242"/>
      <c r="C3" s="243" t="s">
        <v>256</v>
      </c>
      <c r="D3" s="212"/>
      <c r="E3" s="212"/>
      <c r="F3" s="212"/>
      <c r="G3" s="212"/>
      <c r="H3" s="212"/>
      <c r="I3" s="212"/>
      <c r="J3" s="212"/>
      <c r="K3" s="212"/>
      <c r="L3" s="92"/>
      <c r="M3" s="17"/>
    </row>
    <row r="4" spans="1:13" ht="6" customHeight="1">
      <c r="A4" s="213"/>
      <c r="B4" s="214"/>
      <c r="C4" s="215"/>
      <c r="D4" s="216"/>
      <c r="E4" s="216"/>
      <c r="F4" s="216"/>
      <c r="G4" s="216"/>
      <c r="H4" s="216"/>
      <c r="I4" s="216"/>
      <c r="J4" s="216"/>
      <c r="K4" s="216"/>
      <c r="L4" s="1"/>
      <c r="M4" s="17"/>
    </row>
    <row r="5" spans="1:13" ht="16" customHeight="1">
      <c r="A5" s="216"/>
      <c r="B5" s="697" t="s">
        <v>400</v>
      </c>
      <c r="C5" s="697"/>
      <c r="D5" s="556" t="s">
        <v>409</v>
      </c>
      <c r="E5" s="556"/>
      <c r="F5" s="556"/>
      <c r="G5" s="556"/>
      <c r="H5" s="556"/>
      <c r="I5" s="556"/>
      <c r="J5" s="556"/>
      <c r="K5" s="556"/>
      <c r="L5" s="556"/>
      <c r="M5" s="17"/>
    </row>
    <row r="6" spans="1:13" ht="16" customHeight="1">
      <c r="A6" s="216"/>
      <c r="B6" s="697" t="s">
        <v>401</v>
      </c>
      <c r="C6" s="697"/>
      <c r="D6" s="556" t="s">
        <v>410</v>
      </c>
      <c r="E6" s="556"/>
      <c r="F6" s="556"/>
      <c r="G6" s="556"/>
      <c r="H6" s="556"/>
      <c r="I6" s="556"/>
      <c r="J6" s="556"/>
      <c r="K6" s="556"/>
      <c r="L6" s="556"/>
      <c r="M6" s="17"/>
    </row>
    <row r="7" spans="1:13" ht="16" customHeight="1">
      <c r="A7" s="216"/>
      <c r="B7" s="697" t="s">
        <v>402</v>
      </c>
      <c r="C7" s="697"/>
      <c r="D7" s="556" t="s">
        <v>411</v>
      </c>
      <c r="E7" s="556"/>
      <c r="F7" s="556"/>
      <c r="G7" s="556"/>
      <c r="H7" s="556"/>
      <c r="I7" s="556"/>
      <c r="J7" s="556"/>
      <c r="K7" s="556"/>
      <c r="L7" s="556"/>
      <c r="M7" s="17"/>
    </row>
    <row r="8" spans="1:13" ht="16" customHeight="1">
      <c r="A8" s="216"/>
      <c r="B8" s="697" t="s">
        <v>403</v>
      </c>
      <c r="C8" s="697"/>
      <c r="D8" s="556" t="s">
        <v>259</v>
      </c>
      <c r="E8" s="556"/>
      <c r="F8" s="556"/>
      <c r="G8" s="556"/>
      <c r="H8" s="556"/>
      <c r="I8" s="556"/>
      <c r="J8" s="556"/>
      <c r="K8" s="556"/>
      <c r="L8" s="556"/>
      <c r="M8" s="17"/>
    </row>
    <row r="9" spans="1:13" ht="16" customHeight="1">
      <c r="A9" s="216"/>
      <c r="B9" s="698" t="s">
        <v>261</v>
      </c>
      <c r="C9" s="698"/>
      <c r="D9" s="235"/>
      <c r="E9" s="234"/>
      <c r="F9" s="234"/>
      <c r="G9" s="234"/>
      <c r="H9" s="234"/>
      <c r="I9" s="234"/>
      <c r="J9" s="234"/>
      <c r="K9" s="234"/>
      <c r="L9" s="55"/>
      <c r="M9" s="17"/>
    </row>
    <row r="10" spans="1:13" ht="16" customHeight="1">
      <c r="A10" s="216"/>
      <c r="B10" s="698" t="s">
        <v>404</v>
      </c>
      <c r="C10" s="698"/>
      <c r="D10" s="556" t="s">
        <v>258</v>
      </c>
      <c r="E10" s="556"/>
      <c r="F10" s="556"/>
      <c r="G10" s="556"/>
      <c r="H10" s="556"/>
      <c r="I10" s="556"/>
      <c r="J10" s="556"/>
      <c r="K10" s="556"/>
      <c r="L10" s="556"/>
      <c r="M10" s="17"/>
    </row>
    <row r="11" spans="1:13" ht="6" customHeight="1">
      <c r="A11" s="1"/>
      <c r="B11" s="94"/>
      <c r="C11" s="1"/>
      <c r="D11" s="1"/>
      <c r="E11" s="1"/>
      <c r="F11" s="1"/>
      <c r="G11" s="1"/>
      <c r="H11" s="1"/>
      <c r="I11" s="1"/>
      <c r="J11" s="1"/>
      <c r="K11" s="1"/>
      <c r="L11" s="1"/>
      <c r="M11" s="17"/>
    </row>
    <row r="12" spans="1:13" ht="18" customHeight="1">
      <c r="A12" s="219" t="s">
        <v>408</v>
      </c>
      <c r="B12" s="92"/>
      <c r="C12" s="93"/>
      <c r="D12" s="93"/>
      <c r="E12" s="92"/>
      <c r="F12" s="92"/>
      <c r="G12" s="92"/>
      <c r="H12" s="92"/>
      <c r="I12" s="233"/>
      <c r="J12" s="701" t="s">
        <v>405</v>
      </c>
      <c r="K12" s="701"/>
      <c r="L12" s="92"/>
      <c r="M12" s="17"/>
    </row>
    <row r="13" spans="1:13" ht="6" customHeight="1" thickBot="1">
      <c r="A13" s="5"/>
      <c r="B13" s="1"/>
      <c r="C13" s="12"/>
      <c r="D13" s="12"/>
      <c r="E13" s="1"/>
      <c r="F13" s="1"/>
      <c r="G13" s="1"/>
      <c r="H13" s="1"/>
      <c r="I13" s="1"/>
      <c r="J13" s="1"/>
      <c r="K13" s="1"/>
      <c r="L13" s="1"/>
      <c r="M13" s="17"/>
    </row>
    <row r="14" spans="1:13" ht="15" thickBot="1">
      <c r="A14" s="1"/>
      <c r="B14" s="220" t="s">
        <v>170</v>
      </c>
      <c r="C14" s="221" t="s">
        <v>171</v>
      </c>
      <c r="D14" s="807" t="s">
        <v>231</v>
      </c>
      <c r="E14" s="807"/>
      <c r="F14" s="807"/>
      <c r="G14" s="807"/>
      <c r="H14" s="807"/>
      <c r="I14" s="807"/>
      <c r="J14" s="807"/>
      <c r="K14" s="808"/>
      <c r="L14" s="1"/>
      <c r="M14" s="17"/>
    </row>
    <row r="15" spans="1:13" ht="115.5" customHeight="1">
      <c r="A15" s="1"/>
      <c r="B15" s="225" t="s">
        <v>168</v>
      </c>
      <c r="C15" s="95">
        <v>2597</v>
      </c>
      <c r="D15" s="809" t="s">
        <v>260</v>
      </c>
      <c r="E15" s="809"/>
      <c r="F15" s="809"/>
      <c r="G15" s="809"/>
      <c r="H15" s="809"/>
      <c r="I15" s="809"/>
      <c r="J15" s="809"/>
      <c r="K15" s="810"/>
      <c r="L15" s="1"/>
      <c r="M15" s="17"/>
    </row>
    <row r="16" spans="1:13" ht="78.75" customHeight="1">
      <c r="A16" s="1"/>
      <c r="B16" s="222" t="s">
        <v>169</v>
      </c>
      <c r="C16" s="96">
        <v>509</v>
      </c>
      <c r="D16" s="811" t="s">
        <v>233</v>
      </c>
      <c r="E16" s="811"/>
      <c r="F16" s="811"/>
      <c r="G16" s="811"/>
      <c r="H16" s="811"/>
      <c r="I16" s="811"/>
      <c r="J16" s="811"/>
      <c r="K16" s="812"/>
      <c r="L16" s="1"/>
      <c r="M16" s="17"/>
    </row>
    <row r="17" spans="1:13" ht="37.9" customHeight="1" thickBot="1">
      <c r="A17" s="1"/>
      <c r="B17" s="223" t="s">
        <v>340</v>
      </c>
      <c r="C17" s="97">
        <v>1991</v>
      </c>
      <c r="D17" s="813" t="s">
        <v>263</v>
      </c>
      <c r="E17" s="813"/>
      <c r="F17" s="813"/>
      <c r="G17" s="813"/>
      <c r="H17" s="813"/>
      <c r="I17" s="813"/>
      <c r="J17" s="813"/>
      <c r="K17" s="814"/>
      <c r="L17" s="1"/>
      <c r="M17" s="17"/>
    </row>
    <row r="18" spans="1:13" ht="37.9" customHeight="1" thickBot="1">
      <c r="A18" s="1"/>
      <c r="B18" s="224" t="s">
        <v>341</v>
      </c>
      <c r="C18" s="98">
        <v>550</v>
      </c>
      <c r="D18" s="815" t="s">
        <v>264</v>
      </c>
      <c r="E18" s="815"/>
      <c r="F18" s="815"/>
      <c r="G18" s="815"/>
      <c r="H18" s="815"/>
      <c r="I18" s="815"/>
      <c r="J18" s="815"/>
      <c r="K18" s="816"/>
      <c r="L18" s="1"/>
      <c r="M18" s="17"/>
    </row>
    <row r="19" spans="1:13" ht="6" customHeight="1" thickBot="1">
      <c r="A19" s="1"/>
      <c r="B19" s="135"/>
      <c r="C19" s="136"/>
      <c r="D19" s="137"/>
      <c r="E19" s="137"/>
      <c r="F19" s="137"/>
      <c r="G19" s="137"/>
      <c r="H19" s="137"/>
      <c r="I19" s="137"/>
      <c r="J19" s="137"/>
      <c r="K19" s="137"/>
      <c r="L19" s="1"/>
      <c r="M19" s="17"/>
    </row>
    <row r="20" spans="1:13" ht="62.65" customHeight="1" thickBot="1">
      <c r="A20" s="1"/>
      <c r="B20" s="226" t="s">
        <v>337</v>
      </c>
      <c r="C20" s="797" t="s">
        <v>336</v>
      </c>
      <c r="D20" s="798"/>
      <c r="E20" s="798"/>
      <c r="F20" s="798"/>
      <c r="G20" s="798"/>
      <c r="H20" s="798"/>
      <c r="I20" s="798"/>
      <c r="J20" s="798"/>
      <c r="K20" s="799"/>
      <c r="L20" s="1"/>
      <c r="M20" s="17"/>
    </row>
    <row r="21" spans="1:13" ht="16" customHeight="1">
      <c r="A21" s="1"/>
      <c r="B21" s="817" t="s">
        <v>338</v>
      </c>
      <c r="C21" s="244" t="s">
        <v>173</v>
      </c>
      <c r="D21" s="711">
        <f>24000*110%</f>
        <v>26400.000000000004</v>
      </c>
      <c r="E21" s="712"/>
      <c r="F21" s="715" t="s">
        <v>156</v>
      </c>
      <c r="G21" s="716"/>
      <c r="H21" s="716"/>
      <c r="I21" s="716"/>
      <c r="J21" s="716"/>
      <c r="K21" s="717"/>
      <c r="L21" s="1"/>
      <c r="M21" s="17"/>
    </row>
    <row r="22" spans="1:13" ht="16" customHeight="1" thickBot="1">
      <c r="A22" s="1"/>
      <c r="B22" s="818"/>
      <c r="C22" s="245" t="s">
        <v>412</v>
      </c>
      <c r="D22" s="819">
        <f>12000*110%</f>
        <v>13200.000000000002</v>
      </c>
      <c r="E22" s="820"/>
      <c r="F22" s="718"/>
      <c r="G22" s="719"/>
      <c r="H22" s="719"/>
      <c r="I22" s="719"/>
      <c r="J22" s="719"/>
      <c r="K22" s="720"/>
      <c r="L22" s="1"/>
      <c r="M22" s="17"/>
    </row>
    <row r="23" spans="1:13" ht="16" customHeight="1">
      <c r="A23" s="1"/>
      <c r="B23" s="713" t="s">
        <v>339</v>
      </c>
      <c r="C23" s="246" t="s">
        <v>172</v>
      </c>
      <c r="D23" s="821">
        <f>2500*110%</f>
        <v>2750</v>
      </c>
      <c r="E23" s="822"/>
      <c r="F23" s="721" t="s">
        <v>265</v>
      </c>
      <c r="G23" s="722"/>
      <c r="H23" s="722"/>
      <c r="I23" s="722"/>
      <c r="J23" s="722"/>
      <c r="K23" s="723"/>
      <c r="L23" s="1"/>
      <c r="M23" s="17"/>
    </row>
    <row r="24" spans="1:13" ht="16" customHeight="1" thickBot="1">
      <c r="A24" s="1"/>
      <c r="B24" s="714"/>
      <c r="C24" s="247" t="s">
        <v>413</v>
      </c>
      <c r="D24" s="823">
        <f>1500*110%</f>
        <v>1650.0000000000002</v>
      </c>
      <c r="E24" s="824"/>
      <c r="F24" s="724"/>
      <c r="G24" s="725"/>
      <c r="H24" s="725"/>
      <c r="I24" s="725"/>
      <c r="J24" s="725"/>
      <c r="K24" s="726"/>
      <c r="L24" s="1"/>
      <c r="M24" s="17"/>
    </row>
    <row r="25" spans="1:13" ht="6" customHeight="1">
      <c r="A25" s="1"/>
      <c r="B25" s="1"/>
      <c r="C25" s="1"/>
      <c r="D25" s="1"/>
      <c r="E25" s="1"/>
      <c r="F25" s="1"/>
      <c r="G25" s="1"/>
      <c r="H25" s="1"/>
      <c r="I25" s="1"/>
      <c r="J25" s="1"/>
      <c r="K25" s="1"/>
      <c r="L25" s="1"/>
      <c r="M25" s="17"/>
    </row>
    <row r="26" spans="1:13" ht="18" customHeight="1">
      <c r="A26" s="219" t="s">
        <v>174</v>
      </c>
      <c r="B26" s="92"/>
      <c r="C26" s="227" t="s">
        <v>193</v>
      </c>
      <c r="D26" s="233"/>
      <c r="E26" s="233"/>
      <c r="F26" s="233"/>
      <c r="G26" s="233"/>
      <c r="H26" s="233"/>
      <c r="I26" s="233"/>
      <c r="J26" s="701" t="s">
        <v>405</v>
      </c>
      <c r="K26" s="701"/>
      <c r="L26" s="92"/>
      <c r="M26" s="17"/>
    </row>
    <row r="27" spans="1:13" ht="6" customHeight="1" thickBot="1">
      <c r="A27" s="5"/>
      <c r="B27" s="1"/>
      <c r="C27" s="12"/>
      <c r="D27" s="1"/>
      <c r="E27" s="1"/>
      <c r="F27" s="1"/>
      <c r="G27" s="1"/>
      <c r="H27" s="1"/>
      <c r="I27" s="1"/>
      <c r="J27" s="1"/>
      <c r="K27" s="1"/>
      <c r="L27" s="1"/>
      <c r="M27" s="17"/>
    </row>
    <row r="28" spans="1:13" ht="28.5" customHeight="1">
      <c r="A28" s="1"/>
      <c r="B28" s="803" t="s">
        <v>163</v>
      </c>
      <c r="C28" s="804"/>
      <c r="D28" s="729" t="s">
        <v>175</v>
      </c>
      <c r="E28" s="730"/>
      <c r="F28" s="729" t="s">
        <v>177</v>
      </c>
      <c r="G28" s="730"/>
      <c r="H28" s="729" t="s">
        <v>178</v>
      </c>
      <c r="I28" s="730"/>
      <c r="J28" s="729" t="s">
        <v>179</v>
      </c>
      <c r="K28" s="730"/>
      <c r="L28" s="1"/>
      <c r="M28" s="17"/>
    </row>
    <row r="29" spans="1:13" ht="28.5" thickBot="1">
      <c r="A29" s="1"/>
      <c r="B29" s="805"/>
      <c r="C29" s="806"/>
      <c r="D29" s="99" t="s">
        <v>181</v>
      </c>
      <c r="E29" s="100" t="s">
        <v>183</v>
      </c>
      <c r="F29" s="99" t="s">
        <v>181</v>
      </c>
      <c r="G29" s="100" t="s">
        <v>183</v>
      </c>
      <c r="H29" s="99" t="s">
        <v>181</v>
      </c>
      <c r="I29" s="100" t="s">
        <v>183</v>
      </c>
      <c r="J29" s="101" t="s">
        <v>184</v>
      </c>
      <c r="K29" s="102" t="s">
        <v>185</v>
      </c>
      <c r="L29" s="1"/>
      <c r="M29" s="17"/>
    </row>
    <row r="30" spans="1:13" ht="18">
      <c r="A30" s="1"/>
      <c r="B30" s="792" t="s">
        <v>73</v>
      </c>
      <c r="C30" s="793"/>
      <c r="D30" s="800">
        <v>2805</v>
      </c>
      <c r="E30" s="801">
        <v>3300</v>
      </c>
      <c r="F30" s="802">
        <v>1992</v>
      </c>
      <c r="G30" s="785">
        <v>2343</v>
      </c>
      <c r="H30" s="802">
        <v>433</v>
      </c>
      <c r="I30" s="785">
        <v>509</v>
      </c>
      <c r="J30" s="786">
        <f>D30+468</f>
        <v>3273</v>
      </c>
      <c r="K30" s="789">
        <f>E30+550</f>
        <v>3850</v>
      </c>
      <c r="L30" s="1"/>
      <c r="M30" s="17"/>
    </row>
    <row r="31" spans="1:13" ht="18">
      <c r="A31" s="1"/>
      <c r="B31" s="727" t="s">
        <v>74</v>
      </c>
      <c r="C31" s="728"/>
      <c r="D31" s="787"/>
      <c r="E31" s="790"/>
      <c r="F31" s="753"/>
      <c r="G31" s="750"/>
      <c r="H31" s="753"/>
      <c r="I31" s="750"/>
      <c r="J31" s="787"/>
      <c r="K31" s="790"/>
      <c r="L31" s="1"/>
      <c r="M31" s="17"/>
    </row>
    <row r="32" spans="1:13" ht="18">
      <c r="A32" s="1"/>
      <c r="B32" s="727" t="s">
        <v>75</v>
      </c>
      <c r="C32" s="728"/>
      <c r="D32" s="787"/>
      <c r="E32" s="790"/>
      <c r="F32" s="753"/>
      <c r="G32" s="750"/>
      <c r="H32" s="753"/>
      <c r="I32" s="750"/>
      <c r="J32" s="787"/>
      <c r="K32" s="790"/>
      <c r="L32" s="1"/>
      <c r="M32" s="17"/>
    </row>
    <row r="33" spans="1:13" ht="18">
      <c r="A33" s="1"/>
      <c r="B33" s="727" t="s">
        <v>76</v>
      </c>
      <c r="C33" s="728"/>
      <c r="D33" s="787"/>
      <c r="E33" s="790"/>
      <c r="F33" s="753"/>
      <c r="G33" s="750"/>
      <c r="H33" s="753"/>
      <c r="I33" s="750"/>
      <c r="J33" s="787"/>
      <c r="K33" s="790"/>
      <c r="L33" s="1"/>
      <c r="M33" s="17"/>
    </row>
    <row r="34" spans="1:13" ht="18">
      <c r="A34" s="1"/>
      <c r="B34" s="727" t="s">
        <v>77</v>
      </c>
      <c r="C34" s="728"/>
      <c r="D34" s="788"/>
      <c r="E34" s="791"/>
      <c r="F34" s="753"/>
      <c r="G34" s="750"/>
      <c r="H34" s="753"/>
      <c r="I34" s="750"/>
      <c r="J34" s="788"/>
      <c r="K34" s="791"/>
      <c r="L34" s="1"/>
      <c r="M34" s="17"/>
    </row>
    <row r="35" spans="1:13" ht="16.5">
      <c r="A35" s="1"/>
      <c r="B35" s="777" t="s">
        <v>78</v>
      </c>
      <c r="C35" s="778"/>
      <c r="D35" s="779">
        <v>5657</v>
      </c>
      <c r="E35" s="780">
        <v>6655</v>
      </c>
      <c r="F35" s="753"/>
      <c r="G35" s="750"/>
      <c r="H35" s="753"/>
      <c r="I35" s="750"/>
      <c r="J35" s="773">
        <f>D35+1403</f>
        <v>7060</v>
      </c>
      <c r="K35" s="775">
        <f>E35+1650</f>
        <v>8305</v>
      </c>
      <c r="L35" s="1"/>
      <c r="M35" s="17"/>
    </row>
    <row r="36" spans="1:13" ht="16.5">
      <c r="A36" s="1"/>
      <c r="B36" s="777" t="s">
        <v>79</v>
      </c>
      <c r="C36" s="778"/>
      <c r="D36" s="774"/>
      <c r="E36" s="776"/>
      <c r="F36" s="753"/>
      <c r="G36" s="750"/>
      <c r="H36" s="753"/>
      <c r="I36" s="750"/>
      <c r="J36" s="774"/>
      <c r="K36" s="776"/>
      <c r="L36" s="1"/>
      <c r="M36" s="17"/>
    </row>
    <row r="37" spans="1:13" ht="16.5">
      <c r="A37" s="1"/>
      <c r="B37" s="727" t="s">
        <v>80</v>
      </c>
      <c r="C37" s="728"/>
      <c r="D37" s="228">
        <v>5358</v>
      </c>
      <c r="E37" s="229">
        <v>6303</v>
      </c>
      <c r="F37" s="753"/>
      <c r="G37" s="750"/>
      <c r="H37" s="753"/>
      <c r="I37" s="750"/>
      <c r="J37" s="103">
        <f>D37+1403</f>
        <v>6761</v>
      </c>
      <c r="K37" s="104">
        <f>E37+1650</f>
        <v>7953</v>
      </c>
      <c r="L37" s="1"/>
      <c r="M37" s="17"/>
    </row>
    <row r="38" spans="1:13" ht="16.5">
      <c r="A38" s="1"/>
      <c r="B38" s="777" t="s">
        <v>81</v>
      </c>
      <c r="C38" s="778"/>
      <c r="D38" s="779">
        <v>5937</v>
      </c>
      <c r="E38" s="780">
        <v>6985</v>
      </c>
      <c r="F38" s="753"/>
      <c r="G38" s="750"/>
      <c r="H38" s="753"/>
      <c r="I38" s="750"/>
      <c r="J38" s="773">
        <f>D38+1403</f>
        <v>7340</v>
      </c>
      <c r="K38" s="775">
        <f>E38+1650</f>
        <v>8635</v>
      </c>
      <c r="L38" s="1"/>
      <c r="M38" s="17"/>
    </row>
    <row r="39" spans="1:13" ht="17" thickBot="1">
      <c r="A39" s="1"/>
      <c r="B39" s="783" t="s">
        <v>82</v>
      </c>
      <c r="C39" s="784"/>
      <c r="D39" s="774"/>
      <c r="E39" s="776"/>
      <c r="F39" s="754"/>
      <c r="G39" s="751"/>
      <c r="H39" s="754"/>
      <c r="I39" s="751"/>
      <c r="J39" s="781"/>
      <c r="K39" s="782"/>
      <c r="L39" s="1"/>
      <c r="M39" s="17"/>
    </row>
    <row r="40" spans="1:13" ht="16.5" thickBot="1">
      <c r="A40" s="1"/>
      <c r="B40" s="795" t="s">
        <v>415</v>
      </c>
      <c r="C40" s="796"/>
      <c r="D40" s="105">
        <v>6629</v>
      </c>
      <c r="E40" s="106">
        <v>7799</v>
      </c>
      <c r="F40" s="105">
        <v>2684</v>
      </c>
      <c r="G40" s="106">
        <v>3157</v>
      </c>
      <c r="H40" s="105">
        <v>1125</v>
      </c>
      <c r="I40" s="106">
        <v>1323</v>
      </c>
      <c r="J40" s="107">
        <v>8032</v>
      </c>
      <c r="K40" s="108">
        <v>9449</v>
      </c>
      <c r="L40" s="1"/>
      <c r="M40" s="17"/>
    </row>
    <row r="41" spans="1:13" ht="16.5" thickBot="1">
      <c r="A41" s="1"/>
      <c r="B41" s="795" t="s">
        <v>186</v>
      </c>
      <c r="C41" s="796"/>
      <c r="D41" s="109">
        <v>6283</v>
      </c>
      <c r="E41" s="110">
        <v>7392</v>
      </c>
      <c r="F41" s="109">
        <v>2338</v>
      </c>
      <c r="G41" s="110">
        <v>2750</v>
      </c>
      <c r="H41" s="109">
        <v>779</v>
      </c>
      <c r="I41" s="110">
        <v>916</v>
      </c>
      <c r="J41" s="107">
        <v>7686</v>
      </c>
      <c r="K41" s="108">
        <v>9042</v>
      </c>
      <c r="L41" s="1"/>
      <c r="M41" s="17"/>
    </row>
    <row r="42" spans="1:13" ht="6" customHeight="1">
      <c r="A42" s="1"/>
      <c r="B42" s="1"/>
      <c r="C42" s="1"/>
      <c r="D42" s="1"/>
      <c r="E42" s="1"/>
      <c r="F42" s="1"/>
      <c r="G42" s="1"/>
      <c r="H42" s="1"/>
      <c r="I42" s="1"/>
      <c r="J42" s="1"/>
      <c r="K42" s="1"/>
      <c r="L42" s="1"/>
      <c r="M42" s="17"/>
    </row>
    <row r="43" spans="1:13" ht="14.5">
      <c r="A43" s="1"/>
      <c r="B43" s="760" t="s">
        <v>281</v>
      </c>
      <c r="C43" s="748"/>
      <c r="D43" s="748"/>
      <c r="E43" s="748"/>
      <c r="F43" s="748"/>
      <c r="G43" s="748"/>
      <c r="H43" s="748"/>
      <c r="I43" s="748"/>
      <c r="J43" s="748"/>
      <c r="K43" s="748"/>
      <c r="L43" s="230"/>
      <c r="M43" s="17"/>
    </row>
    <row r="44" spans="1:13" ht="15.4" customHeight="1">
      <c r="A44" s="1"/>
      <c r="B44" s="748" t="s">
        <v>282</v>
      </c>
      <c r="C44" s="748"/>
      <c r="D44" s="748"/>
      <c r="E44" s="748"/>
      <c r="F44" s="748"/>
      <c r="G44" s="748"/>
      <c r="H44" s="748"/>
      <c r="I44" s="748"/>
      <c r="J44" s="748"/>
      <c r="K44" s="748"/>
      <c r="L44" s="230"/>
      <c r="M44" s="17"/>
    </row>
    <row r="45" spans="1:13" ht="14.5">
      <c r="A45" s="1"/>
      <c r="B45" s="772" t="s">
        <v>507</v>
      </c>
      <c r="C45" s="748"/>
      <c r="D45" s="748"/>
      <c r="E45" s="748"/>
      <c r="F45" s="748"/>
      <c r="G45" s="748"/>
      <c r="H45" s="748"/>
      <c r="I45" s="748"/>
      <c r="J45" s="748"/>
      <c r="K45" s="748"/>
      <c r="L45" s="230"/>
      <c r="M45" s="17"/>
    </row>
    <row r="46" spans="1:13" ht="30" customHeight="1">
      <c r="A46" s="1"/>
      <c r="B46" s="699" t="s">
        <v>234</v>
      </c>
      <c r="C46" s="699"/>
      <c r="D46" s="699"/>
      <c r="E46" s="699"/>
      <c r="F46" s="699"/>
      <c r="G46" s="699"/>
      <c r="H46" s="699"/>
      <c r="I46" s="699"/>
      <c r="J46" s="699"/>
      <c r="K46" s="699"/>
      <c r="L46" s="230"/>
      <c r="M46" s="17"/>
    </row>
    <row r="47" spans="1:13" ht="14.5">
      <c r="A47" s="1"/>
      <c r="B47" s="567" t="s">
        <v>280</v>
      </c>
      <c r="C47" s="567"/>
      <c r="D47" s="567"/>
      <c r="E47" s="567"/>
      <c r="F47" s="567"/>
      <c r="G47" s="567"/>
      <c r="H47" s="567"/>
      <c r="I47" s="567"/>
      <c r="J47" s="567"/>
      <c r="K47" s="567"/>
      <c r="L47" s="567"/>
      <c r="M47" s="17"/>
    </row>
    <row r="48" spans="1:13" ht="14.5">
      <c r="A48" s="1"/>
      <c r="B48" s="699" t="s">
        <v>187</v>
      </c>
      <c r="C48" s="699"/>
      <c r="D48" s="699"/>
      <c r="E48" s="699"/>
      <c r="F48" s="699"/>
      <c r="G48" s="699"/>
      <c r="H48" s="699"/>
      <c r="I48" s="699"/>
      <c r="J48" s="699"/>
      <c r="K48" s="699"/>
      <c r="L48" s="699"/>
      <c r="M48" s="17"/>
    </row>
    <row r="49" spans="1:13" ht="6" customHeight="1">
      <c r="A49" s="1"/>
      <c r="B49" s="133"/>
      <c r="C49" s="133"/>
      <c r="D49" s="133"/>
      <c r="E49" s="133"/>
      <c r="F49" s="133"/>
      <c r="G49" s="133"/>
      <c r="H49" s="133"/>
      <c r="I49" s="133"/>
      <c r="J49" s="133"/>
      <c r="K49" s="133"/>
      <c r="L49" s="133"/>
      <c r="M49" s="17"/>
    </row>
    <row r="50" spans="1:13" ht="40.5" customHeight="1">
      <c r="A50" s="1"/>
      <c r="B50" s="700" t="s">
        <v>283</v>
      </c>
      <c r="C50" s="567"/>
      <c r="D50" s="567"/>
      <c r="E50" s="567"/>
      <c r="F50" s="567"/>
      <c r="G50" s="567"/>
      <c r="H50" s="567"/>
      <c r="I50" s="567"/>
      <c r="J50" s="567"/>
      <c r="K50" s="567"/>
      <c r="L50" s="567"/>
      <c r="M50" s="17"/>
    </row>
    <row r="51" spans="1:13" ht="6" customHeight="1">
      <c r="A51" s="1"/>
      <c r="B51" s="1"/>
      <c r="C51" s="1"/>
      <c r="D51" s="1"/>
      <c r="E51" s="1"/>
      <c r="F51" s="1"/>
      <c r="G51" s="1"/>
      <c r="H51" s="1"/>
      <c r="I51" s="1"/>
      <c r="J51" s="1"/>
      <c r="K51" s="1"/>
      <c r="L51" s="1"/>
      <c r="M51" s="17"/>
    </row>
    <row r="52" spans="1:13" ht="18" customHeight="1">
      <c r="A52" s="219" t="s">
        <v>188</v>
      </c>
      <c r="B52" s="92"/>
      <c r="C52" s="93"/>
      <c r="D52" s="227" t="s">
        <v>193</v>
      </c>
      <c r="E52" s="233"/>
      <c r="F52" s="233"/>
      <c r="G52" s="233"/>
      <c r="H52" s="233"/>
      <c r="I52" s="233"/>
      <c r="J52" s="701" t="s">
        <v>406</v>
      </c>
      <c r="K52" s="701"/>
      <c r="L52" s="233"/>
      <c r="M52" s="17"/>
    </row>
    <row r="53" spans="1:13" ht="6" customHeight="1" thickBot="1">
      <c r="A53" s="5"/>
      <c r="B53" s="1"/>
      <c r="C53" s="12"/>
      <c r="D53" s="1"/>
      <c r="E53" s="1"/>
      <c r="F53" s="1"/>
      <c r="G53" s="1"/>
      <c r="H53" s="1"/>
      <c r="I53" s="1"/>
      <c r="J53" s="1"/>
      <c r="K53" s="1"/>
      <c r="L53" s="1"/>
      <c r="M53" s="17"/>
    </row>
    <row r="54" spans="1:13" ht="31.9" customHeight="1">
      <c r="A54" s="1"/>
      <c r="B54" s="702" t="s">
        <v>189</v>
      </c>
      <c r="C54" s="703"/>
      <c r="D54" s="706" t="s">
        <v>190</v>
      </c>
      <c r="E54" s="707"/>
      <c r="F54" s="708" t="s">
        <v>176</v>
      </c>
      <c r="G54" s="707"/>
      <c r="H54" s="709" t="s">
        <v>191</v>
      </c>
      <c r="I54" s="710"/>
      <c r="J54" s="708" t="s">
        <v>192</v>
      </c>
      <c r="K54" s="710"/>
      <c r="L54" s="1"/>
      <c r="M54" s="17"/>
    </row>
    <row r="55" spans="1:13" ht="20.5" thickBot="1">
      <c r="A55" s="1"/>
      <c r="B55" s="704"/>
      <c r="C55" s="705"/>
      <c r="D55" s="111" t="s">
        <v>180</v>
      </c>
      <c r="E55" s="112" t="s">
        <v>182</v>
      </c>
      <c r="F55" s="113" t="s">
        <v>180</v>
      </c>
      <c r="G55" s="114" t="s">
        <v>182</v>
      </c>
      <c r="H55" s="115" t="s">
        <v>194</v>
      </c>
      <c r="I55" s="116" t="s">
        <v>195</v>
      </c>
      <c r="J55" s="113" t="s">
        <v>180</v>
      </c>
      <c r="K55" s="114" t="s">
        <v>182</v>
      </c>
      <c r="L55" s="1"/>
      <c r="M55" s="17"/>
    </row>
    <row r="56" spans="1:13" ht="43.5" customHeight="1">
      <c r="A56" s="1"/>
      <c r="B56" s="763" t="s">
        <v>235</v>
      </c>
      <c r="C56" s="764"/>
      <c r="D56" s="764"/>
      <c r="E56" s="764"/>
      <c r="F56" s="764"/>
      <c r="G56" s="764"/>
      <c r="H56" s="764"/>
      <c r="I56" s="764"/>
      <c r="J56" s="764"/>
      <c r="K56" s="765"/>
      <c r="L56" s="1"/>
      <c r="M56" s="17"/>
    </row>
    <row r="57" spans="1:13" ht="16.5">
      <c r="A57" s="1"/>
      <c r="B57" s="727" t="s">
        <v>196</v>
      </c>
      <c r="C57" s="728"/>
      <c r="D57" s="117">
        <f>D58*2</f>
        <v>2618</v>
      </c>
      <c r="E57" s="118">
        <f>E58*2</f>
        <v>3080</v>
      </c>
      <c r="F57" s="119">
        <f>F58*2</f>
        <v>2242</v>
      </c>
      <c r="G57" s="120">
        <f>G58*2</f>
        <v>2638</v>
      </c>
      <c r="H57" s="117">
        <v>3128</v>
      </c>
      <c r="I57" s="121">
        <v>3380</v>
      </c>
      <c r="J57" s="117">
        <v>1772</v>
      </c>
      <c r="K57" s="118">
        <v>2038</v>
      </c>
      <c r="L57" s="1"/>
      <c r="M57" s="17"/>
    </row>
    <row r="58" spans="1:13" ht="16.5">
      <c r="A58" s="1"/>
      <c r="B58" s="727" t="s">
        <v>197</v>
      </c>
      <c r="C58" s="728"/>
      <c r="D58" s="117">
        <v>1309</v>
      </c>
      <c r="E58" s="118">
        <v>1540</v>
      </c>
      <c r="F58" s="119">
        <v>1121</v>
      </c>
      <c r="G58" s="120">
        <v>1319</v>
      </c>
      <c r="H58" s="117">
        <v>1564</v>
      </c>
      <c r="I58" s="121">
        <v>1840</v>
      </c>
      <c r="J58" s="117">
        <v>886</v>
      </c>
      <c r="K58" s="118">
        <v>1019</v>
      </c>
      <c r="L58" s="1"/>
      <c r="M58" s="17"/>
    </row>
    <row r="59" spans="1:13" ht="16.5">
      <c r="A59" s="1"/>
      <c r="B59" s="755" t="s">
        <v>198</v>
      </c>
      <c r="C59" s="756"/>
      <c r="D59" s="766">
        <v>1683</v>
      </c>
      <c r="E59" s="768">
        <v>1980</v>
      </c>
      <c r="F59" s="766">
        <v>676</v>
      </c>
      <c r="G59" s="768">
        <v>795</v>
      </c>
      <c r="H59" s="766">
        <v>1938</v>
      </c>
      <c r="I59" s="768">
        <v>2280</v>
      </c>
      <c r="J59" s="766">
        <v>421</v>
      </c>
      <c r="K59" s="768">
        <v>495</v>
      </c>
      <c r="L59" s="1"/>
      <c r="M59" s="17"/>
    </row>
    <row r="60" spans="1:13" ht="16.5">
      <c r="A60" s="1"/>
      <c r="B60" s="755" t="s">
        <v>83</v>
      </c>
      <c r="C60" s="756"/>
      <c r="D60" s="767"/>
      <c r="E60" s="769"/>
      <c r="F60" s="767"/>
      <c r="G60" s="769"/>
      <c r="H60" s="767"/>
      <c r="I60" s="769"/>
      <c r="J60" s="767"/>
      <c r="K60" s="769"/>
      <c r="L60" s="1"/>
      <c r="M60" s="17"/>
    </row>
    <row r="61" spans="1:13" ht="16.5">
      <c r="A61" s="1"/>
      <c r="B61" s="770" t="s">
        <v>87</v>
      </c>
      <c r="C61" s="771"/>
      <c r="D61" s="170">
        <v>1870</v>
      </c>
      <c r="E61" s="171">
        <v>2200</v>
      </c>
      <c r="F61" s="172">
        <v>1190</v>
      </c>
      <c r="G61" s="173">
        <v>1400</v>
      </c>
      <c r="H61" s="170">
        <v>2125</v>
      </c>
      <c r="I61" s="174">
        <v>2500</v>
      </c>
      <c r="J61" s="170">
        <v>935</v>
      </c>
      <c r="K61" s="171">
        <v>1100</v>
      </c>
      <c r="L61" s="1"/>
      <c r="M61" s="17"/>
    </row>
    <row r="62" spans="1:13" ht="16.5">
      <c r="A62" s="1"/>
      <c r="B62" s="755" t="s">
        <v>64</v>
      </c>
      <c r="C62" s="756"/>
      <c r="D62" s="122">
        <v>2251</v>
      </c>
      <c r="E62" s="123">
        <v>2648</v>
      </c>
      <c r="F62" s="124">
        <v>1955</v>
      </c>
      <c r="G62" s="125">
        <v>2300</v>
      </c>
      <c r="H62" s="122">
        <v>2506</v>
      </c>
      <c r="I62" s="126">
        <v>2948</v>
      </c>
      <c r="J62" s="122">
        <v>1700</v>
      </c>
      <c r="K62" s="123">
        <v>2000</v>
      </c>
      <c r="L62" s="1"/>
      <c r="M62" s="17"/>
    </row>
    <row r="63" spans="1:13" ht="16.5">
      <c r="A63" s="1"/>
      <c r="B63" s="727" t="s">
        <v>84</v>
      </c>
      <c r="C63" s="728"/>
      <c r="D63" s="752">
        <v>1559</v>
      </c>
      <c r="E63" s="749">
        <v>1834</v>
      </c>
      <c r="F63" s="752">
        <v>1105</v>
      </c>
      <c r="G63" s="749">
        <v>1300</v>
      </c>
      <c r="H63" s="752">
        <v>1814</v>
      </c>
      <c r="I63" s="749">
        <v>2134</v>
      </c>
      <c r="J63" s="752">
        <v>850</v>
      </c>
      <c r="K63" s="749">
        <v>1000</v>
      </c>
      <c r="L63" s="1"/>
      <c r="M63" s="17"/>
    </row>
    <row r="64" spans="1:13" ht="16.5">
      <c r="A64" s="1"/>
      <c r="B64" s="727" t="s">
        <v>85</v>
      </c>
      <c r="C64" s="728"/>
      <c r="D64" s="753"/>
      <c r="E64" s="750"/>
      <c r="F64" s="753"/>
      <c r="G64" s="750"/>
      <c r="H64" s="753"/>
      <c r="I64" s="750"/>
      <c r="J64" s="753"/>
      <c r="K64" s="750"/>
      <c r="L64" s="1"/>
      <c r="M64" s="17"/>
    </row>
    <row r="65" spans="1:13" ht="16.5">
      <c r="A65" s="1"/>
      <c r="B65" s="727" t="s">
        <v>86</v>
      </c>
      <c r="C65" s="728"/>
      <c r="D65" s="754"/>
      <c r="E65" s="751"/>
      <c r="F65" s="754"/>
      <c r="G65" s="751"/>
      <c r="H65" s="754"/>
      <c r="I65" s="751"/>
      <c r="J65" s="754"/>
      <c r="K65" s="751"/>
      <c r="L65" s="1"/>
      <c r="M65" s="17"/>
    </row>
    <row r="66" spans="1:13" ht="55.15" customHeight="1">
      <c r="A66" s="1"/>
      <c r="B66" s="763" t="s">
        <v>236</v>
      </c>
      <c r="C66" s="764"/>
      <c r="D66" s="764"/>
      <c r="E66" s="764"/>
      <c r="F66" s="764"/>
      <c r="G66" s="764"/>
      <c r="H66" s="764"/>
      <c r="I66" s="764"/>
      <c r="J66" s="764"/>
      <c r="K66" s="765"/>
      <c r="L66" s="1"/>
      <c r="M66" s="17"/>
    </row>
    <row r="67" spans="1:13" ht="16.5">
      <c r="A67" s="1"/>
      <c r="B67" s="727" t="s">
        <v>88</v>
      </c>
      <c r="C67" s="728"/>
      <c r="D67" s="117">
        <v>1559</v>
      </c>
      <c r="E67" s="118">
        <v>1834</v>
      </c>
      <c r="F67" s="119">
        <v>255</v>
      </c>
      <c r="G67" s="120">
        <v>300</v>
      </c>
      <c r="H67" s="117">
        <v>1814</v>
      </c>
      <c r="I67" s="121">
        <v>2134</v>
      </c>
      <c r="J67" s="117">
        <v>0</v>
      </c>
      <c r="K67" s="118">
        <v>0</v>
      </c>
      <c r="L67" s="1"/>
      <c r="M67" s="17"/>
    </row>
    <row r="68" spans="1:13" ht="16.5">
      <c r="A68" s="1"/>
      <c r="B68" s="755" t="s">
        <v>89</v>
      </c>
      <c r="C68" s="756"/>
      <c r="D68" s="122">
        <v>1776</v>
      </c>
      <c r="E68" s="123">
        <v>2090</v>
      </c>
      <c r="F68" s="124">
        <v>255</v>
      </c>
      <c r="G68" s="125">
        <v>300</v>
      </c>
      <c r="H68" s="122">
        <v>2031</v>
      </c>
      <c r="I68" s="126">
        <v>2390</v>
      </c>
      <c r="J68" s="122">
        <v>0</v>
      </c>
      <c r="K68" s="123">
        <v>0</v>
      </c>
      <c r="L68" s="1"/>
      <c r="M68" s="17"/>
    </row>
    <row r="69" spans="1:13" ht="16.5">
      <c r="A69" s="1"/>
      <c r="B69" s="727" t="s">
        <v>90</v>
      </c>
      <c r="C69" s="728"/>
      <c r="D69" s="117">
        <v>5358</v>
      </c>
      <c r="E69" s="118">
        <v>6303</v>
      </c>
      <c r="F69" s="119">
        <v>255</v>
      </c>
      <c r="G69" s="120">
        <v>300</v>
      </c>
      <c r="H69" s="117">
        <v>5613</v>
      </c>
      <c r="I69" s="121">
        <v>6603</v>
      </c>
      <c r="J69" s="117">
        <v>0</v>
      </c>
      <c r="K69" s="118">
        <v>0</v>
      </c>
      <c r="L69" s="1"/>
      <c r="M69" s="17"/>
    </row>
    <row r="70" spans="1:13" ht="16">
      <c r="A70" s="1"/>
      <c r="B70" s="761" t="s">
        <v>414</v>
      </c>
      <c r="C70" s="762"/>
      <c r="D70" s="127">
        <v>6667</v>
      </c>
      <c r="E70" s="128">
        <v>7834</v>
      </c>
      <c r="F70" s="129">
        <v>1564</v>
      </c>
      <c r="G70" s="130">
        <v>1840</v>
      </c>
      <c r="H70" s="127">
        <v>6922</v>
      </c>
      <c r="I70" s="131">
        <v>8143</v>
      </c>
      <c r="J70" s="127">
        <v>1309</v>
      </c>
      <c r="K70" s="128">
        <v>1540</v>
      </c>
      <c r="L70" s="1"/>
      <c r="M70" s="17"/>
    </row>
    <row r="71" spans="1:13" ht="16">
      <c r="A71" s="1"/>
      <c r="B71" s="761" t="s">
        <v>199</v>
      </c>
      <c r="C71" s="762"/>
      <c r="D71" s="127">
        <v>6013</v>
      </c>
      <c r="E71" s="128">
        <v>7073</v>
      </c>
      <c r="F71" s="129">
        <v>910</v>
      </c>
      <c r="G71" s="130">
        <v>1070</v>
      </c>
      <c r="H71" s="127">
        <v>6268</v>
      </c>
      <c r="I71" s="131">
        <v>7373</v>
      </c>
      <c r="J71" s="127">
        <v>655</v>
      </c>
      <c r="K71" s="128">
        <v>770</v>
      </c>
      <c r="L71" s="1"/>
      <c r="M71" s="17"/>
    </row>
    <row r="72" spans="1:13" ht="16.5">
      <c r="A72" s="1"/>
      <c r="B72" s="755" t="s">
        <v>71</v>
      </c>
      <c r="C72" s="756"/>
      <c r="D72" s="122">
        <v>3478</v>
      </c>
      <c r="E72" s="123">
        <v>4092</v>
      </c>
      <c r="F72" s="124">
        <v>255</v>
      </c>
      <c r="G72" s="125">
        <v>300</v>
      </c>
      <c r="H72" s="122">
        <v>3733</v>
      </c>
      <c r="I72" s="126">
        <v>4392</v>
      </c>
      <c r="J72" s="122">
        <v>0</v>
      </c>
      <c r="K72" s="123">
        <v>0</v>
      </c>
      <c r="L72" s="1"/>
      <c r="M72" s="17"/>
    </row>
    <row r="73" spans="1:13" ht="18" customHeight="1">
      <c r="A73" s="1"/>
      <c r="B73" s="757" t="s">
        <v>200</v>
      </c>
      <c r="C73" s="758"/>
      <c r="D73" s="758"/>
      <c r="E73" s="758"/>
      <c r="F73" s="758"/>
      <c r="G73" s="758"/>
      <c r="H73" s="758"/>
      <c r="I73" s="758"/>
      <c r="J73" s="758"/>
      <c r="K73" s="759"/>
      <c r="L73" s="1"/>
      <c r="M73" s="17"/>
    </row>
    <row r="74" spans="1:13" ht="16.5">
      <c r="A74" s="1"/>
      <c r="B74" s="727" t="s">
        <v>72</v>
      </c>
      <c r="C74" s="728"/>
      <c r="D74" s="117">
        <v>1963</v>
      </c>
      <c r="E74" s="118">
        <v>2310</v>
      </c>
      <c r="F74" s="119">
        <v>255</v>
      </c>
      <c r="G74" s="120">
        <v>300</v>
      </c>
      <c r="H74" s="117">
        <v>2218</v>
      </c>
      <c r="I74" s="121">
        <v>2610</v>
      </c>
      <c r="J74" s="117">
        <v>0</v>
      </c>
      <c r="K74" s="118">
        <v>0</v>
      </c>
      <c r="L74" s="1"/>
      <c r="M74" s="17"/>
    </row>
    <row r="75" spans="1:13" ht="32" customHeight="1">
      <c r="A75" s="1"/>
      <c r="B75" s="757" t="s">
        <v>566</v>
      </c>
      <c r="C75" s="758"/>
      <c r="D75" s="758"/>
      <c r="E75" s="758"/>
      <c r="F75" s="758"/>
      <c r="G75" s="758"/>
      <c r="H75" s="758"/>
      <c r="I75" s="758"/>
      <c r="J75" s="758"/>
      <c r="K75" s="759"/>
      <c r="L75" s="1"/>
      <c r="M75" s="17"/>
    </row>
    <row r="76" spans="1:13" ht="16.5">
      <c r="A76" s="1"/>
      <c r="B76" s="727" t="s">
        <v>91</v>
      </c>
      <c r="C76" s="728"/>
      <c r="D76" s="117">
        <v>3180</v>
      </c>
      <c r="E76" s="118">
        <v>3740</v>
      </c>
      <c r="F76" s="119">
        <v>1309</v>
      </c>
      <c r="G76" s="120">
        <v>1540</v>
      </c>
      <c r="H76" s="117">
        <v>0</v>
      </c>
      <c r="I76" s="121">
        <v>0</v>
      </c>
      <c r="J76" s="117">
        <v>0</v>
      </c>
      <c r="K76" s="118">
        <v>0</v>
      </c>
      <c r="L76" s="1"/>
      <c r="M76" s="17"/>
    </row>
    <row r="77" spans="1:13" ht="6" customHeight="1">
      <c r="A77" s="1"/>
      <c r="B77" s="1"/>
      <c r="C77" s="1"/>
      <c r="D77" s="1"/>
      <c r="E77" s="1"/>
      <c r="F77" s="1"/>
      <c r="G77" s="1"/>
      <c r="H77" s="1"/>
      <c r="I77" s="1"/>
      <c r="J77" s="1"/>
      <c r="K77" s="1"/>
      <c r="L77" s="1"/>
      <c r="M77" s="17"/>
    </row>
    <row r="78" spans="1:13" ht="14.5">
      <c r="A78" s="1"/>
      <c r="B78" s="748" t="s">
        <v>237</v>
      </c>
      <c r="C78" s="748"/>
      <c r="D78" s="748"/>
      <c r="E78" s="748"/>
      <c r="F78" s="748"/>
      <c r="G78" s="748"/>
      <c r="H78" s="748"/>
      <c r="I78" s="748"/>
      <c r="J78" s="748"/>
      <c r="K78" s="748"/>
      <c r="L78" s="230"/>
      <c r="M78" s="17"/>
    </row>
    <row r="79" spans="1:13" ht="14.5">
      <c r="A79" s="1"/>
      <c r="B79" s="760" t="s">
        <v>201</v>
      </c>
      <c r="C79" s="748"/>
      <c r="D79" s="748"/>
      <c r="E79" s="748"/>
      <c r="F79" s="748"/>
      <c r="G79" s="748"/>
      <c r="H79" s="748"/>
      <c r="I79" s="748"/>
      <c r="J79" s="748"/>
      <c r="K79" s="748"/>
      <c r="L79" s="230"/>
      <c r="M79" s="17"/>
    </row>
    <row r="80" spans="1:13" ht="14.5">
      <c r="A80" s="1"/>
      <c r="B80" s="746" t="s">
        <v>568</v>
      </c>
      <c r="C80" s="746"/>
      <c r="D80" s="746"/>
      <c r="E80" s="746"/>
      <c r="F80" s="746"/>
      <c r="G80" s="746"/>
      <c r="H80" s="746"/>
      <c r="I80" s="746"/>
      <c r="J80" s="746"/>
      <c r="K80" s="746"/>
      <c r="L80" s="746"/>
      <c r="M80" s="17"/>
    </row>
    <row r="81" spans="1:13" ht="14.5">
      <c r="A81" s="1"/>
      <c r="B81" s="746" t="s">
        <v>417</v>
      </c>
      <c r="C81" s="746"/>
      <c r="D81" s="746"/>
      <c r="E81" s="746"/>
      <c r="F81" s="746"/>
      <c r="G81" s="746"/>
      <c r="H81" s="746"/>
      <c r="I81" s="746"/>
      <c r="J81" s="746"/>
      <c r="K81" s="746"/>
      <c r="L81" s="746"/>
      <c r="M81" s="17"/>
    </row>
    <row r="82" spans="1:13" ht="28" customHeight="1">
      <c r="A82" s="1"/>
      <c r="B82" s="747" t="s">
        <v>567</v>
      </c>
      <c r="C82" s="748"/>
      <c r="D82" s="748"/>
      <c r="E82" s="748"/>
      <c r="F82" s="748"/>
      <c r="G82" s="748"/>
      <c r="H82" s="748"/>
      <c r="I82" s="748"/>
      <c r="J82" s="748"/>
      <c r="K82" s="748"/>
      <c r="L82" s="230"/>
      <c r="M82" s="17"/>
    </row>
    <row r="83" spans="1:13" ht="14.5">
      <c r="A83" s="1"/>
      <c r="B83" s="567" t="s">
        <v>418</v>
      </c>
      <c r="C83" s="567"/>
      <c r="D83" s="567"/>
      <c r="E83" s="567"/>
      <c r="F83" s="567"/>
      <c r="G83" s="567"/>
      <c r="H83" s="567"/>
      <c r="I83" s="567"/>
      <c r="J83" s="567"/>
      <c r="K83" s="567"/>
      <c r="L83" s="567"/>
      <c r="M83" s="17"/>
    </row>
    <row r="84" spans="1:13" ht="6" customHeight="1">
      <c r="A84" s="1"/>
      <c r="B84" s="699"/>
      <c r="C84" s="699"/>
      <c r="D84" s="699"/>
      <c r="E84" s="699"/>
      <c r="F84" s="699"/>
      <c r="G84" s="699"/>
      <c r="H84" s="699"/>
      <c r="I84" s="699"/>
      <c r="J84" s="699"/>
      <c r="K84" s="699"/>
      <c r="L84" s="699"/>
      <c r="M84" s="17"/>
    </row>
    <row r="85" spans="1:13" ht="14.5">
      <c r="A85" s="1"/>
      <c r="B85" s="737" t="s">
        <v>202</v>
      </c>
      <c r="C85" s="737"/>
      <c r="D85" s="737"/>
      <c r="E85" s="737"/>
      <c r="F85" s="737"/>
      <c r="G85" s="737"/>
      <c r="H85" s="737"/>
      <c r="I85" s="737"/>
      <c r="J85" s="737"/>
      <c r="K85" s="737"/>
      <c r="L85" s="737"/>
      <c r="M85" s="17"/>
    </row>
    <row r="86" spans="1:13" ht="36.75" customHeight="1">
      <c r="A86" s="1"/>
      <c r="B86" s="737" t="s">
        <v>203</v>
      </c>
      <c r="C86" s="737"/>
      <c r="D86" s="737"/>
      <c r="E86" s="737"/>
      <c r="F86" s="737"/>
      <c r="G86" s="737"/>
      <c r="H86" s="737"/>
      <c r="I86" s="737"/>
      <c r="J86" s="737"/>
      <c r="K86" s="737"/>
      <c r="L86" s="737"/>
      <c r="M86" s="17"/>
    </row>
    <row r="87" spans="1:13" ht="6" customHeight="1">
      <c r="A87" s="1"/>
      <c r="B87" s="8"/>
      <c r="C87" s="8"/>
      <c r="D87" s="8"/>
      <c r="E87" s="8"/>
      <c r="F87" s="8"/>
      <c r="G87" s="8"/>
      <c r="H87" s="8"/>
      <c r="I87" s="8"/>
      <c r="J87" s="8"/>
      <c r="K87" s="8"/>
      <c r="L87" s="8"/>
      <c r="M87" s="17"/>
    </row>
    <row r="88" spans="1:13" ht="18" customHeight="1">
      <c r="A88" s="91" t="s">
        <v>204</v>
      </c>
      <c r="B88" s="92"/>
      <c r="C88" s="93"/>
      <c r="D88" s="92"/>
      <c r="E88" s="92"/>
      <c r="F88" s="92"/>
      <c r="G88" s="92"/>
      <c r="H88" s="92"/>
      <c r="I88" s="92"/>
      <c r="J88" s="701" t="s">
        <v>407</v>
      </c>
      <c r="K88" s="701"/>
      <c r="L88" s="92"/>
      <c r="M88" s="17"/>
    </row>
    <row r="89" spans="1:13" ht="6" customHeight="1">
      <c r="A89" s="5"/>
      <c r="B89" s="1"/>
      <c r="C89" s="12"/>
      <c r="D89" s="1"/>
      <c r="E89" s="1"/>
      <c r="F89" s="1"/>
      <c r="G89" s="1"/>
      <c r="H89" s="1"/>
      <c r="I89" s="1"/>
      <c r="J89" s="132"/>
      <c r="K89" s="132"/>
      <c r="L89" s="1"/>
      <c r="M89" s="17"/>
    </row>
    <row r="90" spans="1:13" ht="32" customHeight="1">
      <c r="A90" s="1"/>
      <c r="B90" s="567" t="s">
        <v>273</v>
      </c>
      <c r="C90" s="567"/>
      <c r="D90" s="567"/>
      <c r="E90" s="567"/>
      <c r="F90" s="567"/>
      <c r="G90" s="567"/>
      <c r="H90" s="567"/>
      <c r="I90" s="567"/>
      <c r="J90" s="567"/>
      <c r="K90" s="567"/>
      <c r="L90" s="567"/>
      <c r="M90" s="17"/>
    </row>
    <row r="91" spans="1:13" ht="14.5">
      <c r="A91" s="1"/>
      <c r="B91" s="738" t="s">
        <v>271</v>
      </c>
      <c r="C91" s="738"/>
      <c r="D91" s="738"/>
      <c r="E91" s="738"/>
      <c r="F91" s="738"/>
      <c r="G91" s="738"/>
      <c r="H91" s="738"/>
      <c r="I91" s="738"/>
      <c r="J91" s="738"/>
      <c r="K91" s="738"/>
      <c r="L91" s="738"/>
      <c r="M91" s="17"/>
    </row>
    <row r="92" spans="1:13" ht="27.75" customHeight="1">
      <c r="A92" s="1"/>
      <c r="B92" s="731" t="s">
        <v>266</v>
      </c>
      <c r="C92" s="731"/>
      <c r="D92" s="731"/>
      <c r="E92" s="731"/>
      <c r="F92" s="731"/>
      <c r="G92" s="731"/>
      <c r="H92" s="731"/>
      <c r="I92" s="731"/>
      <c r="J92" s="731"/>
      <c r="K92" s="731"/>
      <c r="L92" s="731"/>
      <c r="M92" s="17"/>
    </row>
    <row r="93" spans="1:13" ht="14.5">
      <c r="A93" s="1"/>
      <c r="B93" s="738" t="s">
        <v>269</v>
      </c>
      <c r="C93" s="738"/>
      <c r="D93" s="738"/>
      <c r="E93" s="738"/>
      <c r="F93" s="738"/>
      <c r="G93" s="738"/>
      <c r="H93" s="738"/>
      <c r="I93" s="738"/>
      <c r="J93" s="738"/>
      <c r="K93" s="738"/>
      <c r="L93" s="738"/>
      <c r="M93" s="17"/>
    </row>
    <row r="94" spans="1:13" ht="25.15" customHeight="1">
      <c r="A94" s="1"/>
      <c r="B94" s="731" t="s">
        <v>419</v>
      </c>
      <c r="C94" s="731"/>
      <c r="D94" s="731"/>
      <c r="E94" s="731"/>
      <c r="F94" s="731"/>
      <c r="G94" s="731"/>
      <c r="H94" s="731"/>
      <c r="I94" s="731"/>
      <c r="J94" s="731"/>
      <c r="K94" s="731"/>
      <c r="L94" s="731"/>
      <c r="M94" s="17"/>
    </row>
    <row r="95" spans="1:13" ht="6" customHeight="1">
      <c r="A95" s="1"/>
      <c r="B95" s="206"/>
      <c r="C95" s="206"/>
      <c r="D95" s="206"/>
      <c r="E95" s="206"/>
      <c r="F95" s="206"/>
      <c r="G95" s="206"/>
      <c r="H95" s="206"/>
      <c r="I95" s="206"/>
      <c r="J95" s="206"/>
      <c r="K95" s="206"/>
      <c r="L95" s="206"/>
      <c r="M95" s="17"/>
    </row>
    <row r="96" spans="1:13" ht="32" customHeight="1">
      <c r="A96" s="1"/>
      <c r="B96" s="567" t="s">
        <v>274</v>
      </c>
      <c r="C96" s="567"/>
      <c r="D96" s="567"/>
      <c r="E96" s="567"/>
      <c r="F96" s="567"/>
      <c r="G96" s="567"/>
      <c r="H96" s="567"/>
      <c r="I96" s="567"/>
      <c r="J96" s="567"/>
      <c r="K96" s="567"/>
      <c r="L96" s="567"/>
      <c r="M96" s="17"/>
    </row>
    <row r="97" spans="1:13" ht="14.5">
      <c r="A97" s="1"/>
      <c r="B97" s="732" t="s">
        <v>270</v>
      </c>
      <c r="C97" s="732"/>
      <c r="D97" s="732"/>
      <c r="E97" s="732"/>
      <c r="F97" s="732"/>
      <c r="G97" s="732"/>
      <c r="H97" s="732"/>
      <c r="I97" s="732"/>
      <c r="J97" s="732"/>
      <c r="K97" s="732"/>
      <c r="L97" s="732"/>
      <c r="M97" s="17"/>
    </row>
    <row r="98" spans="1:13" ht="26" customHeight="1">
      <c r="A98" s="1"/>
      <c r="B98" s="731" t="s">
        <v>205</v>
      </c>
      <c r="C98" s="733"/>
      <c r="D98" s="733"/>
      <c r="E98" s="733"/>
      <c r="F98" s="733"/>
      <c r="G98" s="733"/>
      <c r="H98" s="733"/>
      <c r="I98" s="733"/>
      <c r="J98" s="733"/>
      <c r="K98" s="733"/>
      <c r="L98" s="733"/>
      <c r="M98" s="17"/>
    </row>
    <row r="99" spans="1:13" ht="14.5">
      <c r="A99" s="1"/>
      <c r="B99" s="734" t="s">
        <v>420</v>
      </c>
      <c r="C99" s="734"/>
      <c r="D99" s="734"/>
      <c r="E99" s="734"/>
      <c r="F99" s="734"/>
      <c r="G99" s="734"/>
      <c r="H99" s="734"/>
      <c r="I99" s="734"/>
      <c r="J99" s="734"/>
      <c r="K99" s="734"/>
      <c r="L99" s="734"/>
      <c r="M99" s="17"/>
    </row>
    <row r="100" spans="1:13" ht="26" customHeight="1">
      <c r="A100" s="1"/>
      <c r="B100" s="735" t="s">
        <v>267</v>
      </c>
      <c r="C100" s="736"/>
      <c r="D100" s="736"/>
      <c r="E100" s="736"/>
      <c r="F100" s="736"/>
      <c r="G100" s="736"/>
      <c r="H100" s="736"/>
      <c r="I100" s="736"/>
      <c r="J100" s="736"/>
      <c r="K100" s="736"/>
      <c r="L100" s="736"/>
      <c r="M100" s="17"/>
    </row>
    <row r="101" spans="1:13" ht="14.5">
      <c r="A101" s="1"/>
      <c r="B101" s="735" t="s">
        <v>268</v>
      </c>
      <c r="C101" s="736"/>
      <c r="D101" s="736"/>
      <c r="E101" s="736"/>
      <c r="F101" s="736"/>
      <c r="G101" s="736"/>
      <c r="H101" s="736"/>
      <c r="I101" s="736"/>
      <c r="J101" s="736"/>
      <c r="K101" s="736"/>
      <c r="L101" s="736"/>
      <c r="M101" s="17"/>
    </row>
    <row r="102" spans="1:13" ht="14.5">
      <c r="A102" s="1"/>
      <c r="B102" s="738" t="s">
        <v>272</v>
      </c>
      <c r="C102" s="738"/>
      <c r="D102" s="738"/>
      <c r="E102" s="738"/>
      <c r="F102" s="738"/>
      <c r="G102" s="738"/>
      <c r="H102" s="738"/>
      <c r="I102" s="738"/>
      <c r="J102" s="738"/>
      <c r="K102" s="738"/>
      <c r="L102" s="738"/>
      <c r="M102" s="17"/>
    </row>
    <row r="103" spans="1:13" ht="38.25" customHeight="1">
      <c r="A103" s="1"/>
      <c r="B103" s="731" t="s">
        <v>232</v>
      </c>
      <c r="C103" s="731"/>
      <c r="D103" s="731"/>
      <c r="E103" s="731"/>
      <c r="F103" s="731"/>
      <c r="G103" s="731"/>
      <c r="H103" s="731"/>
      <c r="I103" s="731"/>
      <c r="J103" s="731"/>
      <c r="K103" s="731"/>
      <c r="L103" s="731"/>
      <c r="M103" s="17"/>
    </row>
    <row r="104" spans="1:13" ht="6" customHeight="1">
      <c r="A104" s="1"/>
      <c r="B104" s="218"/>
      <c r="C104" s="218"/>
      <c r="D104" s="218"/>
      <c r="E104" s="218"/>
      <c r="F104" s="218"/>
      <c r="G104" s="218"/>
      <c r="H104" s="218"/>
      <c r="I104" s="218"/>
      <c r="J104" s="218"/>
      <c r="K104" s="218"/>
      <c r="L104" s="218"/>
      <c r="M104" s="17"/>
    </row>
    <row r="105" spans="1:13" ht="14.5">
      <c r="A105" s="1"/>
      <c r="B105" s="217" t="s">
        <v>157</v>
      </c>
      <c r="C105" s="50"/>
      <c r="D105" s="50"/>
      <c r="E105" s="50"/>
      <c r="F105" s="745" t="s">
        <v>405</v>
      </c>
      <c r="G105" s="745"/>
      <c r="H105" s="745" t="s">
        <v>158</v>
      </c>
      <c r="I105" s="745"/>
      <c r="J105" s="745" t="s">
        <v>159</v>
      </c>
      <c r="K105" s="745"/>
      <c r="L105" s="50"/>
      <c r="M105" s="17"/>
    </row>
    <row r="106" spans="1:13" ht="138" customHeight="1">
      <c r="A106" s="1"/>
      <c r="B106" s="740"/>
      <c r="C106" s="740"/>
      <c r="D106" s="740"/>
      <c r="E106" s="742" t="s">
        <v>349</v>
      </c>
      <c r="F106" s="743"/>
      <c r="G106" s="743"/>
      <c r="H106" s="743"/>
      <c r="I106" s="743"/>
      <c r="J106" s="743"/>
      <c r="K106" s="743"/>
      <c r="L106" s="743"/>
      <c r="M106" s="17"/>
    </row>
    <row r="107" spans="1:13" ht="143" customHeight="1">
      <c r="A107" s="1"/>
      <c r="B107" s="741"/>
      <c r="C107" s="741"/>
      <c r="D107" s="741"/>
      <c r="E107" s="744" t="s">
        <v>161</v>
      </c>
      <c r="F107" s="744"/>
      <c r="G107" s="744"/>
      <c r="H107" s="744"/>
      <c r="I107" s="744"/>
      <c r="J107" s="744"/>
      <c r="K107" s="744"/>
      <c r="L107" s="744"/>
      <c r="M107" s="17"/>
    </row>
    <row r="108" spans="1:13" ht="179" customHeight="1">
      <c r="A108" s="1"/>
      <c r="B108" s="740"/>
      <c r="C108" s="740"/>
      <c r="D108" s="740"/>
      <c r="E108" s="743" t="s">
        <v>276</v>
      </c>
      <c r="F108" s="743"/>
      <c r="G108" s="743"/>
      <c r="H108" s="743"/>
      <c r="I108" s="743"/>
      <c r="J108" s="743"/>
      <c r="K108" s="743"/>
      <c r="L108" s="743"/>
      <c r="M108" s="17"/>
    </row>
    <row r="109" spans="1:13" ht="56" customHeight="1">
      <c r="A109" s="1"/>
      <c r="B109" s="741"/>
      <c r="C109" s="741"/>
      <c r="D109" s="741"/>
      <c r="E109" s="739" t="s">
        <v>277</v>
      </c>
      <c r="F109" s="739"/>
      <c r="G109" s="739"/>
      <c r="H109" s="739"/>
      <c r="I109" s="739"/>
      <c r="J109" s="739"/>
      <c r="K109" s="739"/>
      <c r="L109" s="739"/>
      <c r="M109" s="17"/>
    </row>
    <row r="110" spans="1:13" ht="7.9" customHeight="1">
      <c r="M110" s="17"/>
    </row>
    <row r="111" spans="1:13" ht="15">
      <c r="A111" s="219" t="s">
        <v>275</v>
      </c>
      <c r="B111" s="92"/>
      <c r="C111" s="93"/>
      <c r="D111" s="92"/>
      <c r="E111" s="92"/>
      <c r="F111" s="92"/>
      <c r="G111" s="92"/>
      <c r="H111" s="92"/>
      <c r="I111" s="233"/>
      <c r="J111" s="701" t="s">
        <v>423</v>
      </c>
      <c r="K111" s="701"/>
      <c r="L111" s="92"/>
      <c r="M111" s="17"/>
    </row>
    <row r="112" spans="1:13" ht="6.75" customHeight="1">
      <c r="M112" s="17"/>
    </row>
    <row r="113" spans="1:13" ht="42.4" customHeight="1">
      <c r="B113" s="248" t="s">
        <v>421</v>
      </c>
      <c r="C113" s="696" t="s">
        <v>278</v>
      </c>
      <c r="D113" s="696"/>
      <c r="E113" s="696"/>
      <c r="F113" s="696"/>
      <c r="G113" s="696"/>
      <c r="H113" s="696"/>
      <c r="I113" s="696"/>
      <c r="J113" s="696"/>
      <c r="K113" s="696"/>
      <c r="L113" s="696"/>
      <c r="M113" s="17"/>
    </row>
    <row r="114" spans="1:13" ht="83.65" customHeight="1">
      <c r="B114" s="249" t="s">
        <v>422</v>
      </c>
      <c r="C114" s="696" t="s">
        <v>279</v>
      </c>
      <c r="D114" s="696"/>
      <c r="E114" s="696"/>
      <c r="F114" s="696"/>
      <c r="G114" s="696"/>
      <c r="H114" s="696"/>
      <c r="I114" s="696"/>
      <c r="J114" s="696"/>
      <c r="K114" s="696"/>
      <c r="L114" s="696"/>
      <c r="M114" s="17"/>
    </row>
    <row r="115" spans="1:13">
      <c r="M115" s="17"/>
    </row>
    <row r="116" spans="1:13">
      <c r="A116" s="17"/>
      <c r="B116" s="17"/>
      <c r="C116" s="17"/>
      <c r="D116" s="17"/>
      <c r="E116" s="17"/>
      <c r="F116" s="17"/>
      <c r="G116" s="17"/>
      <c r="H116" s="17"/>
      <c r="I116" s="17"/>
      <c r="J116" s="17"/>
      <c r="K116" s="17"/>
      <c r="L116" s="17"/>
      <c r="M116" s="17"/>
    </row>
  </sheetData>
  <sheetProtection sheet="1" objects="1" scenarios="1" formatCells="0" formatColumns="0" formatRows="0"/>
  <mergeCells count="149">
    <mergeCell ref="A1:L1"/>
    <mergeCell ref="K2:L2"/>
    <mergeCell ref="B40:C40"/>
    <mergeCell ref="B41:C41"/>
    <mergeCell ref="B43:K43"/>
    <mergeCell ref="C20:K20"/>
    <mergeCell ref="D30:D34"/>
    <mergeCell ref="E30:E34"/>
    <mergeCell ref="F30:F39"/>
    <mergeCell ref="G30:G39"/>
    <mergeCell ref="H30:H39"/>
    <mergeCell ref="J26:K26"/>
    <mergeCell ref="B28:C29"/>
    <mergeCell ref="D28:E28"/>
    <mergeCell ref="J12:K12"/>
    <mergeCell ref="D14:K14"/>
    <mergeCell ref="D15:K15"/>
    <mergeCell ref="D16:K16"/>
    <mergeCell ref="D17:K17"/>
    <mergeCell ref="D18:K18"/>
    <mergeCell ref="B21:B22"/>
    <mergeCell ref="D22:E22"/>
    <mergeCell ref="D23:E23"/>
    <mergeCell ref="D24:E24"/>
    <mergeCell ref="B44:K44"/>
    <mergeCell ref="B45:K45"/>
    <mergeCell ref="B46:K46"/>
    <mergeCell ref="J35:J36"/>
    <mergeCell ref="K35:K36"/>
    <mergeCell ref="B36:C36"/>
    <mergeCell ref="B37:C37"/>
    <mergeCell ref="B38:C38"/>
    <mergeCell ref="D38:D39"/>
    <mergeCell ref="E38:E39"/>
    <mergeCell ref="J38:J39"/>
    <mergeCell ref="K38:K39"/>
    <mergeCell ref="B39:C39"/>
    <mergeCell ref="I30:I39"/>
    <mergeCell ref="J30:J34"/>
    <mergeCell ref="K30:K34"/>
    <mergeCell ref="B31:C31"/>
    <mergeCell ref="B32:C32"/>
    <mergeCell ref="D35:D36"/>
    <mergeCell ref="E35:E36"/>
    <mergeCell ref="B30:C30"/>
    <mergeCell ref="B34:C34"/>
    <mergeCell ref="B35:C35"/>
    <mergeCell ref="B61:C61"/>
    <mergeCell ref="J63:J65"/>
    <mergeCell ref="K63:K65"/>
    <mergeCell ref="B64:C64"/>
    <mergeCell ref="B65:C65"/>
    <mergeCell ref="B63:C63"/>
    <mergeCell ref="D63:D65"/>
    <mergeCell ref="E63:E65"/>
    <mergeCell ref="F63:F65"/>
    <mergeCell ref="B62:C62"/>
    <mergeCell ref="B56:K56"/>
    <mergeCell ref="B57:C57"/>
    <mergeCell ref="B58:C58"/>
    <mergeCell ref="B59:C59"/>
    <mergeCell ref="D59:D60"/>
    <mergeCell ref="E59:E60"/>
    <mergeCell ref="F59:F60"/>
    <mergeCell ref="G59:G60"/>
    <mergeCell ref="H59:H60"/>
    <mergeCell ref="I59:I60"/>
    <mergeCell ref="J59:J60"/>
    <mergeCell ref="K59:K60"/>
    <mergeCell ref="B60:C60"/>
    <mergeCell ref="B81:L81"/>
    <mergeCell ref="B82:K82"/>
    <mergeCell ref="B83:L83"/>
    <mergeCell ref="B84:L84"/>
    <mergeCell ref="B85:L85"/>
    <mergeCell ref="G63:G65"/>
    <mergeCell ref="H63:H65"/>
    <mergeCell ref="I63:I65"/>
    <mergeCell ref="B72:C72"/>
    <mergeCell ref="B75:K75"/>
    <mergeCell ref="B76:C76"/>
    <mergeCell ref="B78:K78"/>
    <mergeCell ref="B79:K79"/>
    <mergeCell ref="B80:L80"/>
    <mergeCell ref="B68:C68"/>
    <mergeCell ref="B69:C69"/>
    <mergeCell ref="B70:C70"/>
    <mergeCell ref="B71:C71"/>
    <mergeCell ref="B66:K66"/>
    <mergeCell ref="B67:C67"/>
    <mergeCell ref="B73:K73"/>
    <mergeCell ref="B74:C74"/>
    <mergeCell ref="B101:L101"/>
    <mergeCell ref="B102:L102"/>
    <mergeCell ref="B103:L103"/>
    <mergeCell ref="E106:L106"/>
    <mergeCell ref="E107:L107"/>
    <mergeCell ref="E108:L108"/>
    <mergeCell ref="J105:K105"/>
    <mergeCell ref="F105:G105"/>
    <mergeCell ref="H105:I105"/>
    <mergeCell ref="F23:K24"/>
    <mergeCell ref="B33:C33"/>
    <mergeCell ref="F28:G28"/>
    <mergeCell ref="H28:I28"/>
    <mergeCell ref="J28:K28"/>
    <mergeCell ref="C113:L113"/>
    <mergeCell ref="J111:K111"/>
    <mergeCell ref="B94:L94"/>
    <mergeCell ref="B96:L96"/>
    <mergeCell ref="B97:L97"/>
    <mergeCell ref="B98:L98"/>
    <mergeCell ref="B99:L99"/>
    <mergeCell ref="B100:L100"/>
    <mergeCell ref="B86:L86"/>
    <mergeCell ref="J88:K88"/>
    <mergeCell ref="B90:L90"/>
    <mergeCell ref="B91:L91"/>
    <mergeCell ref="B92:L92"/>
    <mergeCell ref="B93:L93"/>
    <mergeCell ref="E109:L109"/>
    <mergeCell ref="B106:D106"/>
    <mergeCell ref="B107:D107"/>
    <mergeCell ref="B108:D108"/>
    <mergeCell ref="B109:D109"/>
    <mergeCell ref="C114:L114"/>
    <mergeCell ref="B5:C5"/>
    <mergeCell ref="B6:C6"/>
    <mergeCell ref="B7:C7"/>
    <mergeCell ref="B8:C8"/>
    <mergeCell ref="B9:C9"/>
    <mergeCell ref="B10:C10"/>
    <mergeCell ref="D5:L5"/>
    <mergeCell ref="D6:L6"/>
    <mergeCell ref="D7:L7"/>
    <mergeCell ref="D8:L8"/>
    <mergeCell ref="D10:L10"/>
    <mergeCell ref="B47:L47"/>
    <mergeCell ref="B48:L48"/>
    <mergeCell ref="B50:L50"/>
    <mergeCell ref="J52:K52"/>
    <mergeCell ref="B54:C55"/>
    <mergeCell ref="D54:E54"/>
    <mergeCell ref="F54:G54"/>
    <mergeCell ref="H54:I54"/>
    <mergeCell ref="J54:K54"/>
    <mergeCell ref="D21:E21"/>
    <mergeCell ref="B23:B24"/>
    <mergeCell ref="F21:K22"/>
  </mergeCells>
  <phoneticPr fontId="1"/>
  <hyperlinks>
    <hyperlink ref="B5" location="'C. Click, CL Price'!A12:A24" display="1．Registration/Contract Fee：" xr:uid="{00000000-0004-0000-0300-000000000000}"/>
    <hyperlink ref="B6" location="'C. Click, CL Price'!A26:A50" display="2. Click Price List：" xr:uid="{00000000-0004-0000-0300-000001000000}"/>
    <hyperlink ref="B7:B8" location="'E Click, CL価格'!A16" display="2. Click© 料金表：" xr:uid="{00000000-0004-0000-0300-000002000000}"/>
    <hyperlink ref="B7" location="'C. Click, CL Price'!A52:A84" display="3. Click Listen Price List：" xr:uid="{00000000-0004-0000-0300-000003000000}"/>
    <hyperlink ref="B8" location="'C. Click, CL Price'!A86:A101" display="4. How to Order：" xr:uid="{00000000-0004-0000-0300-000004000000}"/>
    <hyperlink ref="J12:K12" location="'C. Click, CL Price'!A1" display="Return to the Top" xr:uid="{00000000-0004-0000-0300-000005000000}"/>
    <hyperlink ref="J26:K26" location="'C. Click, CL Price'!A1" display="Return to the Top" xr:uid="{00000000-0004-0000-0300-000006000000}"/>
    <hyperlink ref="J52:K52" location="'C. Click, CL Price'!A1" display="Return to the Top" xr:uid="{00000000-0004-0000-0300-000007000000}"/>
    <hyperlink ref="J88:K88" location="'C. Click, CL Price'!A1" display="Return to the Top" xr:uid="{00000000-0004-0000-0300-000008000000}"/>
    <hyperlink ref="B9" location="'C. Click, CL Price'!A103:A107" display="　　How to Duplicate " xr:uid="{00000000-0004-0000-0300-000009000000}"/>
    <hyperlink ref="J105:K105" location="'E. Click Listen'!A1" display="Return to the 'E. CL'" xr:uid="{00000000-0004-0000-0300-00000A000000}"/>
    <hyperlink ref="F105:G105" location="'C. Click, CL Price'!A1" display="Return to the Top" xr:uid="{00000000-0004-0000-0300-00000B000000}"/>
    <hyperlink ref="H105:I105" location="'D. Click'!A1" display="Return to the 'D. Click'" xr:uid="{00000000-0004-0000-0300-00000C000000}"/>
    <hyperlink ref="B10" location="'C. Click, CL Price'!A110:A114" display="5. Order Flow:" xr:uid="{00000000-0004-0000-0300-00000D000000}"/>
    <hyperlink ref="J111:K111" location="'C. Click, CL Price'!A1" display="Return to the Top" xr:uid="{00000000-0004-0000-0300-00000E000000}"/>
    <hyperlink ref="B10:C10" location="'C. Click, CL Price'!A109:A112" display="5. Order Flow:" xr:uid="{00000000-0004-0000-0300-00000F000000}"/>
  </hyperlinks>
  <pageMargins left="0.31496062992125984" right="0.31496062992125984" top="0.35433070866141736" bottom="0.35433070866141736" header="0" footer="0"/>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N86"/>
  <sheetViews>
    <sheetView showGridLines="0" topLeftCell="A19" workbookViewId="0">
      <selection activeCell="I45" sqref="I45:L45"/>
    </sheetView>
  </sheetViews>
  <sheetFormatPr defaultRowHeight="13"/>
  <cols>
    <col min="1" max="1" width="4.6328125" customWidth="1"/>
    <col min="2" max="2" width="6.6328125" customWidth="1"/>
    <col min="3" max="3" width="7.6328125" customWidth="1"/>
    <col min="4" max="4" width="8.08984375" customWidth="1"/>
    <col min="5" max="5" width="13.6328125" customWidth="1"/>
    <col min="6" max="6" width="8.08984375" customWidth="1"/>
    <col min="7" max="7" width="13.6328125" customWidth="1"/>
    <col min="8" max="8" width="8.08984375" customWidth="1"/>
    <col min="9" max="9" width="13.6328125" customWidth="1"/>
    <col min="10" max="10" width="8.08984375" customWidth="1"/>
    <col min="11" max="11" width="13.6328125" customWidth="1"/>
    <col min="12" max="12" width="8.08984375" customWidth="1"/>
    <col min="13" max="13" width="2.90625" customWidth="1"/>
  </cols>
  <sheetData>
    <row r="1" spans="1:14" ht="62.25" customHeight="1">
      <c r="A1" s="1"/>
      <c r="B1" s="1"/>
      <c r="C1" s="1"/>
      <c r="D1" s="1"/>
      <c r="E1" s="1"/>
      <c r="F1" s="1"/>
      <c r="G1" s="1"/>
      <c r="H1" s="1"/>
      <c r="I1" s="1"/>
      <c r="J1" s="1"/>
      <c r="K1" s="1"/>
      <c r="L1" s="1"/>
      <c r="M1" s="1"/>
      <c r="N1" s="17"/>
    </row>
    <row r="2" spans="1:14" ht="6" customHeight="1">
      <c r="A2" s="1"/>
      <c r="B2" s="1"/>
      <c r="C2" s="1"/>
      <c r="D2" s="1"/>
      <c r="E2" s="1"/>
      <c r="F2" s="1"/>
      <c r="G2" s="1"/>
      <c r="H2" s="1"/>
      <c r="I2" s="1"/>
      <c r="J2" s="1"/>
      <c r="K2" s="1"/>
      <c r="L2" s="1"/>
      <c r="M2" s="1"/>
      <c r="N2" s="17"/>
    </row>
    <row r="3" spans="1:14" ht="19" thickBot="1">
      <c r="A3" s="627" t="s">
        <v>152</v>
      </c>
      <c r="B3" s="627"/>
      <c r="C3" s="825"/>
      <c r="D3" s="825"/>
      <c r="E3" s="825"/>
      <c r="F3" s="825"/>
      <c r="G3" s="1"/>
      <c r="H3" s="1"/>
      <c r="I3" s="1"/>
      <c r="J3" s="1"/>
      <c r="K3" s="1"/>
      <c r="L3" s="794" t="s">
        <v>508</v>
      </c>
      <c r="M3" s="794"/>
      <c r="N3" s="17"/>
    </row>
    <row r="4" spans="1:14" ht="6" customHeight="1">
      <c r="A4" s="19"/>
      <c r="B4" s="55"/>
      <c r="C4" s="1"/>
      <c r="D4" s="48"/>
      <c r="E4" s="48"/>
      <c r="F4" s="48"/>
      <c r="G4" s="1"/>
      <c r="H4" s="1"/>
      <c r="I4" s="1"/>
      <c r="J4" s="1"/>
      <c r="K4" s="1"/>
      <c r="L4" s="1"/>
      <c r="M4" s="1"/>
      <c r="N4" s="17"/>
    </row>
    <row r="5" spans="1:14" ht="19" thickBot="1">
      <c r="A5" s="628" t="s">
        <v>153</v>
      </c>
      <c r="B5" s="628"/>
      <c r="C5" s="826"/>
      <c r="D5" s="826"/>
      <c r="E5" s="826"/>
      <c r="F5" s="826"/>
      <c r="G5" s="826"/>
      <c r="H5" s="826"/>
      <c r="I5" s="211" t="s">
        <v>154</v>
      </c>
      <c r="J5" s="827"/>
      <c r="K5" s="827"/>
      <c r="L5" s="827"/>
      <c r="M5" s="1"/>
      <c r="N5" s="17"/>
    </row>
    <row r="6" spans="1:14" ht="6" customHeight="1">
      <c r="A6" s="1"/>
      <c r="B6" s="1"/>
      <c r="C6" s="1"/>
      <c r="D6" s="1"/>
      <c r="E6" s="1"/>
      <c r="F6" s="1"/>
      <c r="G6" s="1"/>
      <c r="H6" s="1"/>
      <c r="I6" s="1"/>
      <c r="J6" s="1"/>
      <c r="K6" s="1"/>
      <c r="L6" s="1"/>
      <c r="M6" s="1"/>
      <c r="N6" s="17"/>
    </row>
    <row r="7" spans="1:14" ht="14.5">
      <c r="A7" s="250" t="s">
        <v>284</v>
      </c>
      <c r="B7" s="250"/>
      <c r="C7" s="250"/>
      <c r="D7" s="250"/>
      <c r="E7" s="250"/>
      <c r="F7" s="250"/>
      <c r="G7" s="250"/>
      <c r="H7" s="250"/>
      <c r="I7" s="250"/>
      <c r="J7" s="250"/>
      <c r="K7" s="250"/>
      <c r="L7" s="250"/>
      <c r="M7" s="1"/>
      <c r="N7" s="17"/>
    </row>
    <row r="8" spans="1:14" ht="14.5">
      <c r="A8" s="251"/>
      <c r="B8" s="834" t="s">
        <v>427</v>
      </c>
      <c r="C8" s="834"/>
      <c r="D8" s="834"/>
      <c r="E8" s="834"/>
      <c r="F8" s="834"/>
      <c r="G8" s="834"/>
      <c r="H8" s="834"/>
      <c r="I8" s="834"/>
      <c r="J8" s="834"/>
      <c r="K8" s="834"/>
      <c r="L8" s="834"/>
      <c r="M8" s="1"/>
      <c r="N8" s="17"/>
    </row>
    <row r="9" spans="1:14" ht="14.5">
      <c r="A9" s="216"/>
      <c r="B9" s="835" t="s">
        <v>425</v>
      </c>
      <c r="C9" s="835"/>
      <c r="D9" s="835"/>
      <c r="E9" s="835"/>
      <c r="F9" s="835"/>
      <c r="G9" s="835"/>
      <c r="H9" s="835"/>
      <c r="I9" s="835"/>
      <c r="J9" s="835"/>
      <c r="K9" s="835"/>
      <c r="L9" s="835"/>
      <c r="M9" s="1"/>
      <c r="N9" s="17"/>
    </row>
    <row r="10" spans="1:14" ht="6" customHeight="1">
      <c r="A10" s="1"/>
      <c r="B10" s="1"/>
      <c r="C10" s="1"/>
      <c r="D10" s="1"/>
      <c r="E10" s="1"/>
      <c r="F10" s="1"/>
      <c r="G10" s="1"/>
      <c r="H10" s="1"/>
      <c r="I10" s="1"/>
      <c r="J10" s="1"/>
      <c r="K10" s="1"/>
      <c r="L10" s="1"/>
      <c r="M10" s="1"/>
      <c r="N10" s="17"/>
    </row>
    <row r="11" spans="1:14" ht="15">
      <c r="A11" s="252" t="s">
        <v>209</v>
      </c>
      <c r="B11" s="1"/>
      <c r="C11" s="1"/>
      <c r="D11" s="12"/>
      <c r="E11" s="1"/>
      <c r="F11" s="1"/>
      <c r="G11" s="1"/>
      <c r="H11" s="230" t="s">
        <v>207</v>
      </c>
      <c r="I11" s="1"/>
      <c r="J11" s="12"/>
      <c r="K11" s="12"/>
      <c r="L11" s="12"/>
      <c r="M11" s="1"/>
      <c r="N11" s="17"/>
    </row>
    <row r="12" spans="1:14" ht="29" customHeight="1">
      <c r="A12" s="1"/>
      <c r="B12" s="50">
        <v>1</v>
      </c>
      <c r="C12" s="828"/>
      <c r="D12" s="828"/>
      <c r="E12" s="828"/>
      <c r="F12" s="828"/>
      <c r="G12" s="51" t="b">
        <v>0</v>
      </c>
      <c r="H12" s="52"/>
      <c r="I12" s="743" t="s">
        <v>208</v>
      </c>
      <c r="J12" s="743"/>
      <c r="K12" s="16"/>
      <c r="L12" s="16"/>
      <c r="M12" s="1"/>
      <c r="N12" s="17"/>
    </row>
    <row r="13" spans="1:14" ht="6" customHeight="1">
      <c r="A13" s="1"/>
      <c r="B13" s="8"/>
      <c r="C13" s="8"/>
      <c r="D13" s="53"/>
      <c r="E13" s="53"/>
      <c r="F13" s="53"/>
      <c r="G13" s="54"/>
      <c r="H13" s="53"/>
      <c r="I13" s="53"/>
      <c r="J13" s="55"/>
      <c r="K13" s="53"/>
      <c r="L13" s="53"/>
      <c r="M13" s="1"/>
      <c r="N13" s="17"/>
    </row>
    <row r="14" spans="1:14" ht="29" customHeight="1">
      <c r="A14" s="1"/>
      <c r="B14" s="50">
        <v>2</v>
      </c>
      <c r="C14" s="828"/>
      <c r="D14" s="828"/>
      <c r="E14" s="828"/>
      <c r="F14" s="828"/>
      <c r="G14" s="51" t="b">
        <v>0</v>
      </c>
      <c r="H14" s="52"/>
      <c r="I14" s="743" t="s">
        <v>208</v>
      </c>
      <c r="J14" s="743"/>
      <c r="K14" s="16"/>
      <c r="L14" s="16"/>
      <c r="M14" s="1"/>
      <c r="N14" s="17"/>
    </row>
    <row r="15" spans="1:14" ht="6" customHeight="1">
      <c r="A15" s="1"/>
      <c r="B15" s="1"/>
      <c r="C15" s="56"/>
      <c r="D15" s="56"/>
      <c r="E15" s="56"/>
      <c r="F15" s="56"/>
      <c r="G15" s="51"/>
      <c r="H15" s="57"/>
      <c r="I15" s="58"/>
      <c r="J15" s="58"/>
      <c r="K15" s="16"/>
      <c r="L15" s="16"/>
      <c r="M15" s="1"/>
      <c r="N15" s="17"/>
    </row>
    <row r="16" spans="1:14" ht="15.5" thickBot="1">
      <c r="A16" s="252" t="s">
        <v>210</v>
      </c>
      <c r="B16" s="1"/>
      <c r="C16" s="1"/>
      <c r="D16" s="1"/>
      <c r="E16" s="231" t="s">
        <v>211</v>
      </c>
      <c r="F16" s="1"/>
      <c r="G16" s="1"/>
      <c r="H16" s="1"/>
      <c r="I16" s="1"/>
      <c r="J16" s="1"/>
      <c r="K16" s="1"/>
      <c r="L16" s="51">
        <v>1</v>
      </c>
      <c r="M16" s="51">
        <v>1</v>
      </c>
      <c r="N16" s="17"/>
    </row>
    <row r="17" spans="1:14" ht="14.5">
      <c r="A17" s="1"/>
      <c r="B17" s="836" t="s">
        <v>212</v>
      </c>
      <c r="C17" s="837"/>
      <c r="D17" s="838"/>
      <c r="E17" s="838" t="s">
        <v>213</v>
      </c>
      <c r="F17" s="838"/>
      <c r="G17" s="838" t="s">
        <v>178</v>
      </c>
      <c r="H17" s="838"/>
      <c r="I17" s="838" t="s">
        <v>214</v>
      </c>
      <c r="J17" s="838"/>
      <c r="K17" s="838" t="s">
        <v>215</v>
      </c>
      <c r="L17" s="839"/>
      <c r="M17" s="1"/>
      <c r="N17" s="17"/>
    </row>
    <row r="18" spans="1:14" ht="15.5">
      <c r="A18" s="1">
        <v>1</v>
      </c>
      <c r="B18" s="829">
        <f>INDEX(D73:D86,L16)</f>
        <v>0</v>
      </c>
      <c r="C18" s="830"/>
      <c r="D18" s="831"/>
      <c r="E18" s="831">
        <f>INDEX(E73:E86,L16)</f>
        <v>0</v>
      </c>
      <c r="F18" s="831"/>
      <c r="G18" s="831">
        <f>INDEX(F73:F86,L16)</f>
        <v>0</v>
      </c>
      <c r="H18" s="831"/>
      <c r="I18" s="831">
        <f>INDEX(G73:G86,L16)</f>
        <v>0</v>
      </c>
      <c r="J18" s="831"/>
      <c r="K18" s="832">
        <f>B18*B19+E18*E19+G18*G19+I18*I19</f>
        <v>0</v>
      </c>
      <c r="L18" s="833"/>
      <c r="M18" s="1"/>
      <c r="N18" s="17"/>
    </row>
    <row r="19" spans="1:14" ht="19" thickBot="1">
      <c r="A19" s="1"/>
      <c r="B19" s="840">
        <v>0</v>
      </c>
      <c r="C19" s="841"/>
      <c r="D19" s="842"/>
      <c r="E19" s="843">
        <v>0</v>
      </c>
      <c r="F19" s="842"/>
      <c r="G19" s="843">
        <v>0</v>
      </c>
      <c r="H19" s="842"/>
      <c r="I19" s="843">
        <v>0</v>
      </c>
      <c r="J19" s="842"/>
      <c r="K19" s="844">
        <f>B19+E19+G19+I19</f>
        <v>0</v>
      </c>
      <c r="L19" s="845"/>
      <c r="M19" s="1"/>
      <c r="N19" s="17"/>
    </row>
    <row r="20" spans="1:14" ht="6" customHeight="1" thickBot="1">
      <c r="A20" s="1"/>
      <c r="B20" s="1"/>
      <c r="C20" s="1"/>
      <c r="D20" s="1"/>
      <c r="E20" s="1"/>
      <c r="F20" s="1"/>
      <c r="G20" s="1"/>
      <c r="H20" s="1"/>
      <c r="I20" s="1"/>
      <c r="J20" s="1"/>
      <c r="K20" s="1"/>
      <c r="L20" s="1"/>
      <c r="M20" s="1"/>
      <c r="N20" s="17"/>
    </row>
    <row r="21" spans="1:14" ht="14.5">
      <c r="A21" s="1"/>
      <c r="B21" s="836" t="s">
        <v>212</v>
      </c>
      <c r="C21" s="837"/>
      <c r="D21" s="838"/>
      <c r="E21" s="838" t="s">
        <v>213</v>
      </c>
      <c r="F21" s="838"/>
      <c r="G21" s="838" t="s">
        <v>178</v>
      </c>
      <c r="H21" s="838"/>
      <c r="I21" s="838" t="s">
        <v>214</v>
      </c>
      <c r="J21" s="838"/>
      <c r="K21" s="838" t="s">
        <v>215</v>
      </c>
      <c r="L21" s="839"/>
      <c r="M21" s="1"/>
      <c r="N21" s="17"/>
    </row>
    <row r="22" spans="1:14" ht="15.5">
      <c r="A22" s="1">
        <v>2</v>
      </c>
      <c r="B22" s="829">
        <f>INDEX(D73:D86,M16)</f>
        <v>0</v>
      </c>
      <c r="C22" s="830"/>
      <c r="D22" s="831"/>
      <c r="E22" s="831">
        <f>INDEX(E73:E86,M16)</f>
        <v>0</v>
      </c>
      <c r="F22" s="831"/>
      <c r="G22" s="831">
        <f>INDEX(F73:F86,M16)</f>
        <v>0</v>
      </c>
      <c r="H22" s="831"/>
      <c r="I22" s="831">
        <f>INDEX(G73:G86,M16)</f>
        <v>0</v>
      </c>
      <c r="J22" s="831"/>
      <c r="K22" s="857">
        <f>B22*B23+E22*E23+G22*G23+I22*I23</f>
        <v>0</v>
      </c>
      <c r="L22" s="858"/>
      <c r="M22" s="1"/>
      <c r="N22" s="17"/>
    </row>
    <row r="23" spans="1:14" ht="19" thickBot="1">
      <c r="A23" s="1"/>
      <c r="B23" s="840">
        <v>0</v>
      </c>
      <c r="C23" s="841"/>
      <c r="D23" s="842"/>
      <c r="E23" s="843">
        <v>0</v>
      </c>
      <c r="F23" s="842"/>
      <c r="G23" s="843">
        <v>0</v>
      </c>
      <c r="H23" s="842"/>
      <c r="I23" s="843">
        <v>0</v>
      </c>
      <c r="J23" s="842"/>
      <c r="K23" s="844">
        <f>B23+E23+G23+I23</f>
        <v>0</v>
      </c>
      <c r="L23" s="845"/>
      <c r="M23" s="1"/>
      <c r="N23" s="17"/>
    </row>
    <row r="24" spans="1:14" ht="6" customHeight="1" thickBot="1">
      <c r="A24" s="1"/>
      <c r="B24" s="59"/>
      <c r="C24" s="59"/>
      <c r="D24" s="60"/>
      <c r="E24" s="61"/>
      <c r="F24" s="60"/>
      <c r="G24" s="61"/>
      <c r="H24" s="60"/>
      <c r="I24" s="61"/>
      <c r="J24" s="60"/>
      <c r="K24" s="62"/>
      <c r="L24" s="60"/>
      <c r="M24" s="1"/>
      <c r="N24" s="17"/>
    </row>
    <row r="25" spans="1:14" ht="8" customHeight="1">
      <c r="A25" s="1"/>
      <c r="B25" s="63" t="s">
        <v>38</v>
      </c>
      <c r="C25" s="64"/>
      <c r="D25" s="65"/>
      <c r="E25" s="66"/>
      <c r="F25" s="65"/>
      <c r="G25" s="66"/>
      <c r="H25" s="65"/>
      <c r="I25" s="66"/>
      <c r="J25" s="65"/>
      <c r="K25" s="846" t="s">
        <v>166</v>
      </c>
      <c r="L25" s="847"/>
      <c r="M25" s="1"/>
      <c r="N25" s="17"/>
    </row>
    <row r="26" spans="1:14" ht="8" customHeight="1">
      <c r="A26" s="1"/>
      <c r="B26" s="850"/>
      <c r="C26" s="851"/>
      <c r="D26" s="851"/>
      <c r="E26" s="851"/>
      <c r="F26" s="851"/>
      <c r="G26" s="851"/>
      <c r="H26" s="851"/>
      <c r="I26" s="851"/>
      <c r="J26" s="851"/>
      <c r="K26" s="848"/>
      <c r="L26" s="849"/>
      <c r="M26" s="1"/>
      <c r="N26" s="17"/>
    </row>
    <row r="27" spans="1:14" ht="38.4" customHeight="1" thickBot="1">
      <c r="A27" s="1"/>
      <c r="B27" s="852"/>
      <c r="C27" s="853"/>
      <c r="D27" s="853"/>
      <c r="E27" s="853"/>
      <c r="F27" s="853"/>
      <c r="G27" s="853"/>
      <c r="H27" s="853"/>
      <c r="I27" s="853"/>
      <c r="J27" s="853"/>
      <c r="K27" s="854">
        <f>K18+K22</f>
        <v>0</v>
      </c>
      <c r="L27" s="855"/>
      <c r="M27" s="1"/>
      <c r="N27" s="17"/>
    </row>
    <row r="28" spans="1:14" ht="6" customHeight="1">
      <c r="A28" s="1"/>
      <c r="B28" s="59"/>
      <c r="C28" s="59"/>
      <c r="D28" s="60"/>
      <c r="E28" s="61"/>
      <c r="F28" s="60"/>
      <c r="G28" s="61"/>
      <c r="H28" s="60"/>
      <c r="I28" s="61"/>
      <c r="J28" s="60"/>
      <c r="K28" s="62"/>
      <c r="L28" s="60"/>
      <c r="M28" s="1"/>
      <c r="N28" s="17"/>
    </row>
    <row r="29" spans="1:14" ht="15">
      <c r="A29" s="253" t="s">
        <v>216</v>
      </c>
      <c r="B29" s="1"/>
      <c r="C29" s="1"/>
      <c r="D29" s="9"/>
      <c r="E29" s="9"/>
      <c r="F29" s="9"/>
      <c r="G29" s="9"/>
      <c r="H29" s="9"/>
      <c r="I29" s="9"/>
      <c r="J29" s="9"/>
      <c r="K29" s="9"/>
      <c r="L29" s="9"/>
      <c r="M29" s="1"/>
      <c r="N29" s="17"/>
    </row>
    <row r="30" spans="1:14" ht="14.5">
      <c r="A30" s="68"/>
      <c r="B30" s="856" t="s">
        <v>217</v>
      </c>
      <c r="C30" s="856"/>
      <c r="D30" s="856"/>
      <c r="E30" s="856"/>
      <c r="F30" s="856"/>
      <c r="G30" s="856"/>
      <c r="H30" s="856"/>
      <c r="I30" s="856"/>
      <c r="J30" s="856"/>
      <c r="K30" s="856"/>
      <c r="L30" s="856"/>
      <c r="M30" s="1"/>
      <c r="N30" s="17"/>
    </row>
    <row r="31" spans="1:14" ht="14.5">
      <c r="A31" s="68"/>
      <c r="B31" s="863" t="s">
        <v>218</v>
      </c>
      <c r="C31" s="863"/>
      <c r="D31" s="863"/>
      <c r="E31" s="863"/>
      <c r="F31" s="863"/>
      <c r="G31" s="863"/>
      <c r="H31" s="863"/>
      <c r="I31" s="863"/>
      <c r="J31" s="863"/>
      <c r="K31" s="863"/>
      <c r="L31" s="863"/>
      <c r="M31" s="1"/>
      <c r="N31" s="17"/>
    </row>
    <row r="32" spans="1:14" ht="14.5">
      <c r="A32" s="68"/>
      <c r="B32" s="864" t="s">
        <v>285</v>
      </c>
      <c r="C32" s="864"/>
      <c r="D32" s="864"/>
      <c r="E32" s="864"/>
      <c r="F32" s="864"/>
      <c r="G32" s="864"/>
      <c r="H32" s="864"/>
      <c r="I32" s="864"/>
      <c r="J32" s="864"/>
      <c r="K32" s="864"/>
      <c r="L32" s="864"/>
      <c r="M32" s="1"/>
      <c r="N32" s="17"/>
    </row>
    <row r="33" spans="1:14" ht="14.5">
      <c r="A33" s="68"/>
      <c r="B33" s="856" t="s">
        <v>162</v>
      </c>
      <c r="C33" s="856"/>
      <c r="D33" s="856"/>
      <c r="E33" s="856"/>
      <c r="F33" s="856"/>
      <c r="G33" s="856"/>
      <c r="H33" s="856"/>
      <c r="I33" s="856"/>
      <c r="J33" s="856"/>
      <c r="K33" s="856"/>
      <c r="L33" s="856"/>
      <c r="M33" s="1"/>
      <c r="N33" s="17"/>
    </row>
    <row r="34" spans="1:14" ht="6" customHeight="1">
      <c r="A34" s="1"/>
      <c r="B34" s="1"/>
      <c r="C34" s="1"/>
      <c r="D34" s="1"/>
      <c r="E34" s="1"/>
      <c r="F34" s="1"/>
      <c r="G34" s="1"/>
      <c r="H34" s="1"/>
      <c r="I34" s="1"/>
      <c r="J34" s="1"/>
      <c r="K34" s="1"/>
      <c r="L34" s="1"/>
      <c r="M34" s="1"/>
      <c r="N34" s="17"/>
    </row>
    <row r="35" spans="1:14" ht="36.4" customHeight="1">
      <c r="A35" s="51" t="b">
        <v>0</v>
      </c>
      <c r="B35" s="52"/>
      <c r="C35" s="865" t="s">
        <v>219</v>
      </c>
      <c r="D35" s="865"/>
      <c r="E35" s="865"/>
      <c r="F35" s="866" t="s">
        <v>220</v>
      </c>
      <c r="G35" s="866"/>
      <c r="H35" s="866"/>
      <c r="I35" s="866"/>
      <c r="J35" s="866"/>
      <c r="K35" s="866"/>
      <c r="L35" s="866"/>
      <c r="M35" s="1"/>
      <c r="N35" s="17"/>
    </row>
    <row r="36" spans="1:14" ht="6" customHeight="1" thickBot="1">
      <c r="A36" s="1"/>
      <c r="B36" s="1"/>
      <c r="C36" s="1"/>
      <c r="D36" s="1"/>
      <c r="E36" s="1"/>
      <c r="F36" s="1"/>
      <c r="G36" s="1"/>
      <c r="H36" s="1"/>
      <c r="I36" s="1"/>
      <c r="J36" s="1"/>
      <c r="K36" s="1"/>
      <c r="L36" s="1"/>
      <c r="M36" s="1"/>
      <c r="N36" s="17"/>
    </row>
    <row r="37" spans="1:14" ht="14.5">
      <c r="A37" s="1"/>
      <c r="B37" s="69"/>
      <c r="C37" s="70" t="s">
        <v>221</v>
      </c>
      <c r="D37" s="867" t="s">
        <v>426</v>
      </c>
      <c r="E37" s="867"/>
      <c r="F37" s="867"/>
      <c r="G37" s="867"/>
      <c r="H37" s="867"/>
      <c r="I37" s="868" t="s">
        <v>231</v>
      </c>
      <c r="J37" s="869"/>
      <c r="K37" s="869"/>
      <c r="L37" s="870"/>
      <c r="M37" s="1"/>
      <c r="N37" s="17"/>
    </row>
    <row r="38" spans="1:14" ht="16">
      <c r="A38" s="51" t="b">
        <v>0</v>
      </c>
      <c r="B38" s="71">
        <v>1</v>
      </c>
      <c r="C38" s="72"/>
      <c r="D38" s="859"/>
      <c r="E38" s="859"/>
      <c r="F38" s="859"/>
      <c r="G38" s="859"/>
      <c r="H38" s="859"/>
      <c r="I38" s="860"/>
      <c r="J38" s="860"/>
      <c r="K38" s="860"/>
      <c r="L38" s="860"/>
      <c r="M38" s="1"/>
      <c r="N38" s="17"/>
    </row>
    <row r="39" spans="1:14" ht="16">
      <c r="A39" s="51" t="b">
        <v>0</v>
      </c>
      <c r="B39" s="73">
        <v>2</v>
      </c>
      <c r="C39" s="74"/>
      <c r="D39" s="861"/>
      <c r="E39" s="861"/>
      <c r="F39" s="861"/>
      <c r="G39" s="861"/>
      <c r="H39" s="861"/>
      <c r="I39" s="862"/>
      <c r="J39" s="862"/>
      <c r="K39" s="862"/>
      <c r="L39" s="862"/>
      <c r="M39" s="1"/>
      <c r="N39" s="17"/>
    </row>
    <row r="40" spans="1:14" ht="16">
      <c r="A40" s="51" t="b">
        <v>0</v>
      </c>
      <c r="B40" s="71">
        <v>3</v>
      </c>
      <c r="C40" s="72"/>
      <c r="D40" s="859"/>
      <c r="E40" s="859"/>
      <c r="F40" s="859"/>
      <c r="G40" s="859"/>
      <c r="H40" s="859"/>
      <c r="I40" s="860"/>
      <c r="J40" s="860"/>
      <c r="K40" s="860"/>
      <c r="L40" s="860"/>
      <c r="M40" s="1"/>
      <c r="N40" s="17"/>
    </row>
    <row r="41" spans="1:14" ht="16">
      <c r="A41" s="51" t="b">
        <v>0</v>
      </c>
      <c r="B41" s="73">
        <v>4</v>
      </c>
      <c r="C41" s="74"/>
      <c r="D41" s="861"/>
      <c r="E41" s="861"/>
      <c r="F41" s="861"/>
      <c r="G41" s="861"/>
      <c r="H41" s="861"/>
      <c r="I41" s="862"/>
      <c r="J41" s="862"/>
      <c r="K41" s="862"/>
      <c r="L41" s="862"/>
      <c r="M41" s="1"/>
      <c r="N41" s="17"/>
    </row>
    <row r="42" spans="1:14" ht="16">
      <c r="A42" s="51" t="b">
        <v>0</v>
      </c>
      <c r="B42" s="71">
        <v>5</v>
      </c>
      <c r="C42" s="72"/>
      <c r="D42" s="871"/>
      <c r="E42" s="872"/>
      <c r="F42" s="872"/>
      <c r="G42" s="872"/>
      <c r="H42" s="873"/>
      <c r="I42" s="874"/>
      <c r="J42" s="875"/>
      <c r="K42" s="875"/>
      <c r="L42" s="876"/>
      <c r="M42" s="1"/>
      <c r="N42" s="17"/>
    </row>
    <row r="43" spans="1:14" ht="16">
      <c r="A43" s="51" t="b">
        <v>0</v>
      </c>
      <c r="B43" s="73">
        <v>6</v>
      </c>
      <c r="C43" s="74"/>
      <c r="D43" s="877"/>
      <c r="E43" s="878"/>
      <c r="F43" s="878"/>
      <c r="G43" s="878"/>
      <c r="H43" s="879"/>
      <c r="I43" s="880"/>
      <c r="J43" s="881"/>
      <c r="K43" s="881"/>
      <c r="L43" s="882"/>
      <c r="M43" s="1"/>
      <c r="N43" s="17"/>
    </row>
    <row r="44" spans="1:14" ht="16">
      <c r="A44" s="51" t="b">
        <v>0</v>
      </c>
      <c r="B44" s="71">
        <v>7</v>
      </c>
      <c r="C44" s="72"/>
      <c r="D44" s="871"/>
      <c r="E44" s="872"/>
      <c r="F44" s="872"/>
      <c r="G44" s="872"/>
      <c r="H44" s="873"/>
      <c r="I44" s="874"/>
      <c r="J44" s="875"/>
      <c r="K44" s="875"/>
      <c r="L44" s="876"/>
      <c r="M44" s="1"/>
      <c r="N44" s="17"/>
    </row>
    <row r="45" spans="1:14" ht="16">
      <c r="A45" s="51" t="b">
        <v>0</v>
      </c>
      <c r="B45" s="73">
        <v>8</v>
      </c>
      <c r="C45" s="74"/>
      <c r="D45" s="877"/>
      <c r="E45" s="878"/>
      <c r="F45" s="878"/>
      <c r="G45" s="878"/>
      <c r="H45" s="879"/>
      <c r="I45" s="880"/>
      <c r="J45" s="881"/>
      <c r="K45" s="881"/>
      <c r="L45" s="882"/>
      <c r="M45" s="1"/>
      <c r="N45" s="17"/>
    </row>
    <row r="46" spans="1:14" ht="16">
      <c r="A46" s="51" t="b">
        <v>0</v>
      </c>
      <c r="B46" s="71">
        <v>9</v>
      </c>
      <c r="C46" s="72"/>
      <c r="D46" s="871"/>
      <c r="E46" s="872"/>
      <c r="F46" s="872"/>
      <c r="G46" s="872"/>
      <c r="H46" s="873"/>
      <c r="I46" s="874"/>
      <c r="J46" s="875"/>
      <c r="K46" s="875"/>
      <c r="L46" s="876"/>
      <c r="M46" s="1"/>
      <c r="N46" s="17"/>
    </row>
    <row r="47" spans="1:14" ht="16">
      <c r="A47" s="51" t="b">
        <v>0</v>
      </c>
      <c r="B47" s="73">
        <v>10</v>
      </c>
      <c r="C47" s="74"/>
      <c r="D47" s="877"/>
      <c r="E47" s="878"/>
      <c r="F47" s="878"/>
      <c r="G47" s="878"/>
      <c r="H47" s="879"/>
      <c r="I47" s="880"/>
      <c r="J47" s="881"/>
      <c r="K47" s="881"/>
      <c r="L47" s="882"/>
      <c r="M47" s="1"/>
      <c r="N47" s="17"/>
    </row>
    <row r="48" spans="1:14" ht="16">
      <c r="A48" s="51" t="b">
        <v>0</v>
      </c>
      <c r="B48" s="71">
        <v>11</v>
      </c>
      <c r="C48" s="72"/>
      <c r="D48" s="871"/>
      <c r="E48" s="872"/>
      <c r="F48" s="872"/>
      <c r="G48" s="872"/>
      <c r="H48" s="873"/>
      <c r="I48" s="874"/>
      <c r="J48" s="875"/>
      <c r="K48" s="875"/>
      <c r="L48" s="876"/>
      <c r="M48" s="1"/>
      <c r="N48" s="17"/>
    </row>
    <row r="49" spans="1:14" ht="16">
      <c r="A49" s="51" t="b">
        <v>0</v>
      </c>
      <c r="B49" s="73">
        <v>12</v>
      </c>
      <c r="C49" s="74"/>
      <c r="D49" s="877"/>
      <c r="E49" s="878"/>
      <c r="F49" s="878"/>
      <c r="G49" s="878"/>
      <c r="H49" s="879"/>
      <c r="I49" s="880"/>
      <c r="J49" s="881"/>
      <c r="K49" s="881"/>
      <c r="L49" s="882"/>
      <c r="M49" s="1"/>
      <c r="N49" s="17"/>
    </row>
    <row r="50" spans="1:14" ht="16">
      <c r="A50" s="51" t="b">
        <v>0</v>
      </c>
      <c r="B50" s="71">
        <v>13</v>
      </c>
      <c r="C50" s="72"/>
      <c r="D50" s="871"/>
      <c r="E50" s="872"/>
      <c r="F50" s="872"/>
      <c r="G50" s="872"/>
      <c r="H50" s="873"/>
      <c r="I50" s="874"/>
      <c r="J50" s="875"/>
      <c r="K50" s="875"/>
      <c r="L50" s="876"/>
      <c r="M50" s="1"/>
      <c r="N50" s="17"/>
    </row>
    <row r="51" spans="1:14" ht="16">
      <c r="A51" s="51" t="b">
        <v>0</v>
      </c>
      <c r="B51" s="73">
        <v>14</v>
      </c>
      <c r="C51" s="74"/>
      <c r="D51" s="877"/>
      <c r="E51" s="878"/>
      <c r="F51" s="878"/>
      <c r="G51" s="878"/>
      <c r="H51" s="879"/>
      <c r="I51" s="880"/>
      <c r="J51" s="881"/>
      <c r="K51" s="881"/>
      <c r="L51" s="882"/>
      <c r="M51" s="1"/>
      <c r="N51" s="17"/>
    </row>
    <row r="52" spans="1:14" ht="16">
      <c r="A52" s="51" t="b">
        <v>0</v>
      </c>
      <c r="B52" s="71">
        <v>15</v>
      </c>
      <c r="C52" s="72"/>
      <c r="D52" s="871"/>
      <c r="E52" s="872"/>
      <c r="F52" s="872"/>
      <c r="G52" s="872"/>
      <c r="H52" s="873"/>
      <c r="I52" s="874"/>
      <c r="J52" s="875"/>
      <c r="K52" s="875"/>
      <c r="L52" s="876"/>
      <c r="M52" s="1"/>
      <c r="N52" s="17"/>
    </row>
    <row r="53" spans="1:14" ht="16">
      <c r="A53" s="51" t="b">
        <v>0</v>
      </c>
      <c r="B53" s="73">
        <v>16</v>
      </c>
      <c r="C53" s="74"/>
      <c r="D53" s="877"/>
      <c r="E53" s="878"/>
      <c r="F53" s="878"/>
      <c r="G53" s="878"/>
      <c r="H53" s="879"/>
      <c r="I53" s="880"/>
      <c r="J53" s="881"/>
      <c r="K53" s="881"/>
      <c r="L53" s="882"/>
      <c r="M53" s="1"/>
      <c r="N53" s="17"/>
    </row>
    <row r="54" spans="1:14" ht="16">
      <c r="A54" s="51" t="b">
        <v>0</v>
      </c>
      <c r="B54" s="71">
        <v>17</v>
      </c>
      <c r="C54" s="72"/>
      <c r="D54" s="871"/>
      <c r="E54" s="872"/>
      <c r="F54" s="872"/>
      <c r="G54" s="872"/>
      <c r="H54" s="873"/>
      <c r="I54" s="874"/>
      <c r="J54" s="875"/>
      <c r="K54" s="875"/>
      <c r="L54" s="876"/>
      <c r="M54" s="1"/>
      <c r="N54" s="17"/>
    </row>
    <row r="55" spans="1:14" ht="16">
      <c r="A55" s="51" t="b">
        <v>0</v>
      </c>
      <c r="B55" s="73">
        <v>18</v>
      </c>
      <c r="C55" s="74"/>
      <c r="D55" s="877"/>
      <c r="E55" s="878"/>
      <c r="F55" s="878"/>
      <c r="G55" s="878"/>
      <c r="H55" s="879"/>
      <c r="I55" s="880"/>
      <c r="J55" s="881"/>
      <c r="K55" s="881"/>
      <c r="L55" s="882"/>
      <c r="M55" s="1"/>
      <c r="N55" s="17"/>
    </row>
    <row r="56" spans="1:14" ht="16">
      <c r="A56" s="51" t="b">
        <v>0</v>
      </c>
      <c r="B56" s="71">
        <v>19</v>
      </c>
      <c r="C56" s="72"/>
      <c r="D56" s="871"/>
      <c r="E56" s="872"/>
      <c r="F56" s="872"/>
      <c r="G56" s="872"/>
      <c r="H56" s="873"/>
      <c r="I56" s="874"/>
      <c r="J56" s="875"/>
      <c r="K56" s="875"/>
      <c r="L56" s="876"/>
      <c r="M56" s="1"/>
      <c r="N56" s="17"/>
    </row>
    <row r="57" spans="1:14" ht="16">
      <c r="A57" s="51" t="b">
        <v>0</v>
      </c>
      <c r="B57" s="73">
        <v>20</v>
      </c>
      <c r="C57" s="74"/>
      <c r="D57" s="877"/>
      <c r="E57" s="878"/>
      <c r="F57" s="878"/>
      <c r="G57" s="878"/>
      <c r="H57" s="879"/>
      <c r="I57" s="880"/>
      <c r="J57" s="881"/>
      <c r="K57" s="881"/>
      <c r="L57" s="882"/>
      <c r="M57" s="1"/>
      <c r="N57" s="17"/>
    </row>
    <row r="58" spans="1:14" ht="16">
      <c r="A58" s="51" t="b">
        <v>0</v>
      </c>
      <c r="B58" s="71">
        <v>21</v>
      </c>
      <c r="C58" s="72"/>
      <c r="D58" s="871"/>
      <c r="E58" s="872"/>
      <c r="F58" s="872"/>
      <c r="G58" s="872"/>
      <c r="H58" s="873"/>
      <c r="I58" s="874"/>
      <c r="J58" s="875"/>
      <c r="K58" s="875"/>
      <c r="L58" s="876"/>
      <c r="M58" s="1"/>
      <c r="N58" s="17"/>
    </row>
    <row r="59" spans="1:14" ht="16">
      <c r="A59" s="51" t="b">
        <v>0</v>
      </c>
      <c r="B59" s="73">
        <v>22</v>
      </c>
      <c r="C59" s="74"/>
      <c r="D59" s="877"/>
      <c r="E59" s="878"/>
      <c r="F59" s="878"/>
      <c r="G59" s="878"/>
      <c r="H59" s="879"/>
      <c r="I59" s="880"/>
      <c r="J59" s="881"/>
      <c r="K59" s="881"/>
      <c r="L59" s="882"/>
      <c r="M59" s="1"/>
      <c r="N59" s="17"/>
    </row>
    <row r="60" spans="1:14" ht="16">
      <c r="A60" s="51" t="b">
        <v>0</v>
      </c>
      <c r="B60" s="71">
        <v>23</v>
      </c>
      <c r="C60" s="72"/>
      <c r="D60" s="871"/>
      <c r="E60" s="872"/>
      <c r="F60" s="872"/>
      <c r="G60" s="872"/>
      <c r="H60" s="873"/>
      <c r="I60" s="874"/>
      <c r="J60" s="875"/>
      <c r="K60" s="875"/>
      <c r="L60" s="876"/>
      <c r="M60" s="1"/>
      <c r="N60" s="17"/>
    </row>
    <row r="61" spans="1:14" ht="16">
      <c r="A61" s="51" t="b">
        <v>0</v>
      </c>
      <c r="B61" s="73">
        <v>24</v>
      </c>
      <c r="C61" s="74"/>
      <c r="D61" s="877"/>
      <c r="E61" s="878"/>
      <c r="F61" s="878"/>
      <c r="G61" s="878"/>
      <c r="H61" s="879"/>
      <c r="I61" s="880"/>
      <c r="J61" s="881"/>
      <c r="K61" s="881"/>
      <c r="L61" s="882"/>
      <c r="M61" s="1"/>
      <c r="N61" s="17"/>
    </row>
    <row r="62" spans="1:14" ht="16">
      <c r="A62" s="51" t="b">
        <v>0</v>
      </c>
      <c r="B62" s="71">
        <v>25</v>
      </c>
      <c r="C62" s="72"/>
      <c r="D62" s="871"/>
      <c r="E62" s="872"/>
      <c r="F62" s="872"/>
      <c r="G62" s="872"/>
      <c r="H62" s="873"/>
      <c r="I62" s="874"/>
      <c r="J62" s="875"/>
      <c r="K62" s="875"/>
      <c r="L62" s="876"/>
      <c r="M62" s="1"/>
      <c r="N62" s="17"/>
    </row>
    <row r="63" spans="1:14" ht="16">
      <c r="A63" s="51" t="b">
        <v>0</v>
      </c>
      <c r="B63" s="73">
        <v>26</v>
      </c>
      <c r="C63" s="74"/>
      <c r="D63" s="877"/>
      <c r="E63" s="878"/>
      <c r="F63" s="878"/>
      <c r="G63" s="878"/>
      <c r="H63" s="879"/>
      <c r="I63" s="880"/>
      <c r="J63" s="881"/>
      <c r="K63" s="881"/>
      <c r="L63" s="882"/>
      <c r="M63" s="1"/>
      <c r="N63" s="17"/>
    </row>
    <row r="64" spans="1:14" ht="16">
      <c r="A64" s="51" t="b">
        <v>0</v>
      </c>
      <c r="B64" s="71">
        <v>27</v>
      </c>
      <c r="C64" s="72"/>
      <c r="D64" s="871"/>
      <c r="E64" s="872"/>
      <c r="F64" s="872"/>
      <c r="G64" s="872"/>
      <c r="H64" s="873"/>
      <c r="I64" s="874"/>
      <c r="J64" s="875"/>
      <c r="K64" s="875"/>
      <c r="L64" s="876"/>
      <c r="M64" s="1"/>
      <c r="N64" s="17"/>
    </row>
    <row r="65" spans="1:14" ht="16">
      <c r="A65" s="51" t="b">
        <v>0</v>
      </c>
      <c r="B65" s="73">
        <v>28</v>
      </c>
      <c r="C65" s="74"/>
      <c r="D65" s="877"/>
      <c r="E65" s="878"/>
      <c r="F65" s="878"/>
      <c r="G65" s="878"/>
      <c r="H65" s="879"/>
      <c r="I65" s="880"/>
      <c r="J65" s="881"/>
      <c r="K65" s="881"/>
      <c r="L65" s="882"/>
      <c r="M65" s="1"/>
      <c r="N65" s="17"/>
    </row>
    <row r="66" spans="1:14" ht="16">
      <c r="A66" s="51" t="b">
        <v>0</v>
      </c>
      <c r="B66" s="71">
        <v>29</v>
      </c>
      <c r="C66" s="72"/>
      <c r="D66" s="871"/>
      <c r="E66" s="872"/>
      <c r="F66" s="872"/>
      <c r="G66" s="872"/>
      <c r="H66" s="873"/>
      <c r="I66" s="874"/>
      <c r="J66" s="875"/>
      <c r="K66" s="875"/>
      <c r="L66" s="876"/>
      <c r="M66" s="1"/>
      <c r="N66" s="17"/>
    </row>
    <row r="67" spans="1:14" ht="16.5" thickBot="1">
      <c r="A67" s="51" t="b">
        <v>0</v>
      </c>
      <c r="B67" s="75">
        <v>30</v>
      </c>
      <c r="C67" s="74"/>
      <c r="D67" s="877"/>
      <c r="E67" s="878"/>
      <c r="F67" s="878"/>
      <c r="G67" s="878"/>
      <c r="H67" s="879"/>
      <c r="I67" s="880"/>
      <c r="J67" s="881"/>
      <c r="K67" s="881"/>
      <c r="L67" s="882"/>
      <c r="M67" s="1"/>
      <c r="N67" s="17"/>
    </row>
    <row r="68" spans="1:14" ht="6" customHeight="1">
      <c r="A68" s="1"/>
      <c r="B68" s="1"/>
      <c r="C68" s="1"/>
      <c r="D68" s="1"/>
      <c r="E68" s="1"/>
      <c r="F68" s="576"/>
      <c r="G68" s="576"/>
      <c r="H68" s="576"/>
      <c r="I68" s="576"/>
      <c r="J68" s="576"/>
      <c r="K68" s="576"/>
      <c r="L68" s="576"/>
      <c r="M68" s="1"/>
      <c r="N68" s="17"/>
    </row>
    <row r="69" spans="1:14" ht="15" thickBot="1">
      <c r="A69" s="1"/>
      <c r="B69" s="39" t="s">
        <v>155</v>
      </c>
      <c r="C69" s="39"/>
      <c r="E69" s="1"/>
      <c r="F69" s="1"/>
      <c r="G69" s="1"/>
      <c r="H69" s="1"/>
      <c r="I69" s="1"/>
      <c r="J69" s="1"/>
      <c r="K69" s="1"/>
      <c r="L69" s="1"/>
      <c r="M69" s="1"/>
      <c r="N69" s="17"/>
    </row>
    <row r="70" spans="1:14" ht="31.5" customHeight="1" thickBot="1">
      <c r="A70" s="1"/>
      <c r="B70" s="45" t="s">
        <v>35</v>
      </c>
      <c r="C70" s="46"/>
      <c r="D70" s="883"/>
      <c r="E70" s="884"/>
      <c r="F70" s="40" t="s">
        <v>39</v>
      </c>
      <c r="G70" s="42"/>
      <c r="H70" s="885"/>
      <c r="I70" s="886"/>
      <c r="J70" s="45" t="s">
        <v>36</v>
      </c>
      <c r="K70" s="46"/>
      <c r="L70" s="47"/>
      <c r="M70" s="1"/>
      <c r="N70" s="17"/>
    </row>
    <row r="71" spans="1:14" ht="6" customHeight="1">
      <c r="N71" s="17"/>
    </row>
    <row r="72" spans="1:14" ht="49.25" customHeight="1">
      <c r="A72" s="17"/>
      <c r="B72" s="17"/>
      <c r="C72" s="17"/>
      <c r="D72" s="17"/>
      <c r="E72" s="17"/>
      <c r="F72" s="17"/>
      <c r="G72" s="17"/>
      <c r="H72" s="17"/>
      <c r="I72" s="17"/>
      <c r="J72" s="17"/>
      <c r="K72" s="17"/>
      <c r="L72" s="17"/>
      <c r="M72" s="17"/>
      <c r="N72" s="17"/>
    </row>
    <row r="73" spans="1:14" ht="14.5" hidden="1">
      <c r="B73" s="76" t="s">
        <v>206</v>
      </c>
      <c r="C73" s="77"/>
      <c r="D73" s="78">
        <v>0</v>
      </c>
      <c r="E73" s="78">
        <v>0</v>
      </c>
      <c r="F73" s="78">
        <v>0</v>
      </c>
      <c r="G73" s="78">
        <v>0</v>
      </c>
    </row>
    <row r="74" spans="1:14" hidden="1">
      <c r="B74" s="76" t="s">
        <v>40</v>
      </c>
      <c r="C74" s="76"/>
      <c r="D74" s="78">
        <v>2805</v>
      </c>
      <c r="E74" s="78">
        <v>1992</v>
      </c>
      <c r="F74" s="78">
        <v>433</v>
      </c>
      <c r="G74" s="78">
        <v>3273</v>
      </c>
    </row>
    <row r="75" spans="1:14" hidden="1">
      <c r="B75" s="76" t="s">
        <v>41</v>
      </c>
      <c r="C75" s="76"/>
      <c r="D75" s="78">
        <v>2805</v>
      </c>
      <c r="E75" s="78">
        <v>1992</v>
      </c>
      <c r="F75" s="78">
        <v>433</v>
      </c>
      <c r="G75" s="78">
        <v>3273</v>
      </c>
    </row>
    <row r="76" spans="1:14" hidden="1">
      <c r="B76" s="76" t="s">
        <v>42</v>
      </c>
      <c r="C76" s="76"/>
      <c r="D76" s="78">
        <v>2805</v>
      </c>
      <c r="E76" s="78">
        <v>1992</v>
      </c>
      <c r="F76" s="78">
        <v>433</v>
      </c>
      <c r="G76" s="78">
        <v>3273</v>
      </c>
    </row>
    <row r="77" spans="1:14" hidden="1">
      <c r="B77" s="76" t="s">
        <v>43</v>
      </c>
      <c r="C77" s="76"/>
      <c r="D77" s="78">
        <v>2805</v>
      </c>
      <c r="E77" s="78">
        <v>1992</v>
      </c>
      <c r="F77" s="78">
        <v>433</v>
      </c>
      <c r="G77" s="78">
        <v>3273</v>
      </c>
    </row>
    <row r="78" spans="1:14" hidden="1">
      <c r="B78" s="76" t="s">
        <v>44</v>
      </c>
      <c r="C78" s="76"/>
      <c r="D78" s="78">
        <v>2805</v>
      </c>
      <c r="E78" s="78">
        <v>1992</v>
      </c>
      <c r="F78" s="78">
        <v>433</v>
      </c>
      <c r="G78" s="78">
        <v>3273</v>
      </c>
    </row>
    <row r="79" spans="1:14" hidden="1">
      <c r="B79" s="76" t="s">
        <v>45</v>
      </c>
      <c r="C79" s="76"/>
      <c r="D79" s="78">
        <v>5657</v>
      </c>
      <c r="E79" s="78">
        <v>1992</v>
      </c>
      <c r="F79" s="78">
        <v>433</v>
      </c>
      <c r="G79" s="78">
        <v>7060</v>
      </c>
    </row>
    <row r="80" spans="1:14" hidden="1">
      <c r="B80" s="76" t="s">
        <v>46</v>
      </c>
      <c r="C80" s="76"/>
      <c r="D80" s="78">
        <v>5657</v>
      </c>
      <c r="E80" s="78">
        <v>1992</v>
      </c>
      <c r="F80" s="78">
        <v>433</v>
      </c>
      <c r="G80" s="78">
        <v>7060</v>
      </c>
    </row>
    <row r="81" spans="2:7" hidden="1">
      <c r="B81" s="76" t="s">
        <v>47</v>
      </c>
      <c r="C81" s="76"/>
      <c r="D81" s="78">
        <v>5358</v>
      </c>
      <c r="E81" s="78">
        <v>1992</v>
      </c>
      <c r="F81" s="78">
        <v>433</v>
      </c>
      <c r="G81" s="78">
        <v>6761</v>
      </c>
    </row>
    <row r="82" spans="2:7" hidden="1">
      <c r="B82" s="76" t="s">
        <v>48</v>
      </c>
      <c r="C82" s="76"/>
      <c r="D82" s="78">
        <v>5937</v>
      </c>
      <c r="E82" s="78">
        <v>1992</v>
      </c>
      <c r="F82" s="78">
        <v>433</v>
      </c>
      <c r="G82" s="78">
        <v>7340</v>
      </c>
    </row>
    <row r="83" spans="2:7" hidden="1">
      <c r="B83" s="76" t="s">
        <v>49</v>
      </c>
      <c r="C83" s="76"/>
      <c r="D83" s="78">
        <v>5937</v>
      </c>
      <c r="E83" s="78">
        <v>1992</v>
      </c>
      <c r="F83" s="78">
        <v>433</v>
      </c>
      <c r="G83" s="78">
        <v>7340</v>
      </c>
    </row>
    <row r="84" spans="2:7" ht="14.5" hidden="1">
      <c r="B84" s="76" t="s">
        <v>50</v>
      </c>
      <c r="C84" s="77"/>
      <c r="D84" s="78">
        <v>6629</v>
      </c>
      <c r="E84" s="78">
        <v>2684</v>
      </c>
      <c r="F84" s="78">
        <v>1125</v>
      </c>
      <c r="G84" s="78">
        <v>8032</v>
      </c>
    </row>
    <row r="85" spans="2:7" ht="14.5" hidden="1">
      <c r="B85" s="76" t="s">
        <v>51</v>
      </c>
      <c r="C85" s="77"/>
      <c r="D85" s="78">
        <v>6283</v>
      </c>
      <c r="E85" s="78">
        <v>2338</v>
      </c>
      <c r="F85" s="78">
        <v>779</v>
      </c>
      <c r="G85" s="78">
        <v>7686</v>
      </c>
    </row>
    <row r="86" spans="2:7" ht="14.5" hidden="1">
      <c r="B86" s="76" t="s">
        <v>52</v>
      </c>
      <c r="C86" s="77"/>
      <c r="D86" s="78">
        <v>6283</v>
      </c>
      <c r="E86" s="78">
        <v>2338</v>
      </c>
      <c r="F86" s="78">
        <v>779</v>
      </c>
      <c r="G86" s="78">
        <v>7686</v>
      </c>
    </row>
  </sheetData>
  <sheetProtection sheet="1" objects="1" scenarios="1" formatCells="0"/>
  <mergeCells count="116">
    <mergeCell ref="F68:L68"/>
    <mergeCell ref="D70:E70"/>
    <mergeCell ref="H70:I70"/>
    <mergeCell ref="D65:H65"/>
    <mergeCell ref="I65:L65"/>
    <mergeCell ref="D66:H66"/>
    <mergeCell ref="I66:L66"/>
    <mergeCell ref="D67:H67"/>
    <mergeCell ref="I67:L67"/>
    <mergeCell ref="D62:H62"/>
    <mergeCell ref="I62:L62"/>
    <mergeCell ref="D63:H63"/>
    <mergeCell ref="I63:L63"/>
    <mergeCell ref="D64:H64"/>
    <mergeCell ref="I64:L64"/>
    <mergeCell ref="D59:H59"/>
    <mergeCell ref="I59:L59"/>
    <mergeCell ref="D60:H60"/>
    <mergeCell ref="I60:L60"/>
    <mergeCell ref="D61:H61"/>
    <mergeCell ref="I61:L61"/>
    <mergeCell ref="D56:H56"/>
    <mergeCell ref="I56:L56"/>
    <mergeCell ref="D57:H57"/>
    <mergeCell ref="I57:L57"/>
    <mergeCell ref="D58:H58"/>
    <mergeCell ref="I58:L58"/>
    <mergeCell ref="D53:H53"/>
    <mergeCell ref="I53:L53"/>
    <mergeCell ref="D54:H54"/>
    <mergeCell ref="I54:L54"/>
    <mergeCell ref="D55:H55"/>
    <mergeCell ref="I55:L55"/>
    <mergeCell ref="D50:H50"/>
    <mergeCell ref="I50:L50"/>
    <mergeCell ref="D51:H51"/>
    <mergeCell ref="I51:L51"/>
    <mergeCell ref="D52:H52"/>
    <mergeCell ref="I52:L52"/>
    <mergeCell ref="D47:H47"/>
    <mergeCell ref="I47:L47"/>
    <mergeCell ref="D48:H48"/>
    <mergeCell ref="I48:L48"/>
    <mergeCell ref="D49:H49"/>
    <mergeCell ref="I49:L49"/>
    <mergeCell ref="D44:H44"/>
    <mergeCell ref="I44:L44"/>
    <mergeCell ref="D45:H45"/>
    <mergeCell ref="I45:L45"/>
    <mergeCell ref="D46:H46"/>
    <mergeCell ref="I46:L46"/>
    <mergeCell ref="D41:H41"/>
    <mergeCell ref="I41:L41"/>
    <mergeCell ref="D42:H42"/>
    <mergeCell ref="I42:L42"/>
    <mergeCell ref="D43:H43"/>
    <mergeCell ref="I43:L43"/>
    <mergeCell ref="D38:H38"/>
    <mergeCell ref="I38:L38"/>
    <mergeCell ref="D39:H39"/>
    <mergeCell ref="I39:L39"/>
    <mergeCell ref="D40:H40"/>
    <mergeCell ref="I40:L40"/>
    <mergeCell ref="B31:L31"/>
    <mergeCell ref="B32:L32"/>
    <mergeCell ref="B33:L33"/>
    <mergeCell ref="C35:E35"/>
    <mergeCell ref="F35:L35"/>
    <mergeCell ref="D37:H37"/>
    <mergeCell ref="I37:L37"/>
    <mergeCell ref="B19:D19"/>
    <mergeCell ref="E19:F19"/>
    <mergeCell ref="G19:H19"/>
    <mergeCell ref="I19:J19"/>
    <mergeCell ref="K19:L19"/>
    <mergeCell ref="K25:L26"/>
    <mergeCell ref="B26:J27"/>
    <mergeCell ref="K27:L27"/>
    <mergeCell ref="B30:L30"/>
    <mergeCell ref="B21:D21"/>
    <mergeCell ref="E21:F21"/>
    <mergeCell ref="G21:H21"/>
    <mergeCell ref="I21:J21"/>
    <mergeCell ref="K21:L21"/>
    <mergeCell ref="B22:D22"/>
    <mergeCell ref="E22:F22"/>
    <mergeCell ref="G22:H22"/>
    <mergeCell ref="I22:J22"/>
    <mergeCell ref="K22:L22"/>
    <mergeCell ref="B23:D23"/>
    <mergeCell ref="E23:F23"/>
    <mergeCell ref="G23:H23"/>
    <mergeCell ref="I23:J23"/>
    <mergeCell ref="K23:L23"/>
    <mergeCell ref="C3:F3"/>
    <mergeCell ref="L3:M3"/>
    <mergeCell ref="C5:H5"/>
    <mergeCell ref="J5:L5"/>
    <mergeCell ref="C12:F12"/>
    <mergeCell ref="I12:J12"/>
    <mergeCell ref="B18:D18"/>
    <mergeCell ref="E18:F18"/>
    <mergeCell ref="G18:H18"/>
    <mergeCell ref="I18:J18"/>
    <mergeCell ref="K18:L18"/>
    <mergeCell ref="B8:L8"/>
    <mergeCell ref="B9:L9"/>
    <mergeCell ref="A3:B3"/>
    <mergeCell ref="A5:B5"/>
    <mergeCell ref="C14:F14"/>
    <mergeCell ref="I14:J14"/>
    <mergeCell ref="B17:D17"/>
    <mergeCell ref="E17:F17"/>
    <mergeCell ref="G17:H17"/>
    <mergeCell ref="I17:J17"/>
    <mergeCell ref="K17:L17"/>
  </mergeCells>
  <phoneticPr fontId="1"/>
  <conditionalFormatting sqref="B35:C35">
    <cfRule type="expression" dxfId="300" priority="64">
      <formula>$A$35=TRUE</formula>
    </cfRule>
  </conditionalFormatting>
  <conditionalFormatting sqref="B38:D38 I38">
    <cfRule type="expression" dxfId="299" priority="63">
      <formula>$K$19&gt;=1</formula>
    </cfRule>
  </conditionalFormatting>
  <conditionalFormatting sqref="B39:D39 I39">
    <cfRule type="expression" dxfId="298" priority="62">
      <formula>$K$19&gt;=2</formula>
    </cfRule>
  </conditionalFormatting>
  <conditionalFormatting sqref="B40:D40 I40">
    <cfRule type="expression" dxfId="297" priority="61">
      <formula>$K$19&gt;=3</formula>
    </cfRule>
  </conditionalFormatting>
  <conditionalFormatting sqref="B41:D41 I41">
    <cfRule type="expression" dxfId="296" priority="60">
      <formula>$K$19&gt;=4</formula>
    </cfRule>
  </conditionalFormatting>
  <conditionalFormatting sqref="B42:D42 I42">
    <cfRule type="expression" dxfId="295" priority="59">
      <formula>$K$19&gt;=5</formula>
    </cfRule>
  </conditionalFormatting>
  <conditionalFormatting sqref="B43:D43 I43">
    <cfRule type="expression" dxfId="294" priority="58">
      <formula>$K$19&gt;=6</formula>
    </cfRule>
  </conditionalFormatting>
  <conditionalFormatting sqref="B44:D44 I44">
    <cfRule type="expression" dxfId="293" priority="57">
      <formula>$K$19&gt;=7</formula>
    </cfRule>
  </conditionalFormatting>
  <conditionalFormatting sqref="B45:D45 I45">
    <cfRule type="expression" dxfId="292" priority="56">
      <formula>$K$19&gt;=8</formula>
    </cfRule>
  </conditionalFormatting>
  <conditionalFormatting sqref="B46:D46 I46">
    <cfRule type="expression" dxfId="291" priority="55">
      <formula>$K$19&gt;=9</formula>
    </cfRule>
  </conditionalFormatting>
  <conditionalFormatting sqref="B47:D47 I47">
    <cfRule type="expression" dxfId="290" priority="54">
      <formula>$K$19&gt;=10</formula>
    </cfRule>
  </conditionalFormatting>
  <conditionalFormatting sqref="B48:D48 I48">
    <cfRule type="expression" dxfId="289" priority="53">
      <formula>$K$19&gt;=11</formula>
    </cfRule>
  </conditionalFormatting>
  <conditionalFormatting sqref="B49:D49 I49">
    <cfRule type="expression" dxfId="288" priority="52">
      <formula>$K$19&gt;=12</formula>
    </cfRule>
  </conditionalFormatting>
  <conditionalFormatting sqref="B50:D50 I50">
    <cfRule type="expression" dxfId="287" priority="51">
      <formula>$K$19&gt;=13</formula>
    </cfRule>
  </conditionalFormatting>
  <conditionalFormatting sqref="B51:D51 I51">
    <cfRule type="expression" dxfId="286" priority="50">
      <formula>$K$19&gt;=14</formula>
    </cfRule>
  </conditionalFormatting>
  <conditionalFormatting sqref="B52:D52 I52">
    <cfRule type="expression" dxfId="285" priority="49">
      <formula>$K$19&gt;=15</formula>
    </cfRule>
  </conditionalFormatting>
  <conditionalFormatting sqref="B53:D53 I53">
    <cfRule type="expression" dxfId="284" priority="48">
      <formula>$K$19&gt;=16</formula>
    </cfRule>
  </conditionalFormatting>
  <conditionalFormatting sqref="B54:D54 I54">
    <cfRule type="expression" dxfId="283" priority="47">
      <formula>$K$19&gt;=17</formula>
    </cfRule>
  </conditionalFormatting>
  <conditionalFormatting sqref="B55:D55 I55">
    <cfRule type="expression" dxfId="282" priority="46">
      <formula>$K$19&gt;=18</formula>
    </cfRule>
  </conditionalFormatting>
  <conditionalFormatting sqref="B56:D56 I56">
    <cfRule type="expression" dxfId="281" priority="45">
      <formula>$K$19&gt;=19</formula>
    </cfRule>
  </conditionalFormatting>
  <conditionalFormatting sqref="B57:D57 I57">
    <cfRule type="expression" dxfId="280" priority="44">
      <formula>$K$19&gt;=20</formula>
    </cfRule>
  </conditionalFormatting>
  <conditionalFormatting sqref="B58:D58 I58">
    <cfRule type="expression" dxfId="279" priority="43">
      <formula>$K$19&gt;=21</formula>
    </cfRule>
  </conditionalFormatting>
  <conditionalFormatting sqref="B59:D59 I59">
    <cfRule type="expression" dxfId="278" priority="42">
      <formula>$K$19&gt;=22</formula>
    </cfRule>
  </conditionalFormatting>
  <conditionalFormatting sqref="B60:D60 I60">
    <cfRule type="expression" dxfId="277" priority="41">
      <formula>$K$19&gt;=23</formula>
    </cfRule>
  </conditionalFormatting>
  <conditionalFormatting sqref="B61:D61 I61">
    <cfRule type="expression" dxfId="276" priority="40">
      <formula>$K$19&gt;=24</formula>
    </cfRule>
  </conditionalFormatting>
  <conditionalFormatting sqref="B62:D62 I62">
    <cfRule type="expression" dxfId="275" priority="39">
      <formula>$K$19&gt;=25</formula>
    </cfRule>
  </conditionalFormatting>
  <conditionalFormatting sqref="B63:D63 I63">
    <cfRule type="expression" dxfId="274" priority="38">
      <formula>$K$19&gt;=26</formula>
    </cfRule>
  </conditionalFormatting>
  <conditionalFormatting sqref="B64:D64 I64">
    <cfRule type="expression" dxfId="273" priority="37">
      <formula>$K$19&gt;=27</formula>
    </cfRule>
  </conditionalFormatting>
  <conditionalFormatting sqref="B65:D65 I65">
    <cfRule type="expression" dxfId="272" priority="36">
      <formula>$K$19&gt;=28</formula>
    </cfRule>
  </conditionalFormatting>
  <conditionalFormatting sqref="B66:D66 I66">
    <cfRule type="expression" dxfId="271" priority="35">
      <formula>$K$19&gt;=29</formula>
    </cfRule>
  </conditionalFormatting>
  <conditionalFormatting sqref="B67:D67 I67">
    <cfRule type="expression" dxfId="270" priority="34">
      <formula>$K$19&gt;=30</formula>
    </cfRule>
  </conditionalFormatting>
  <conditionalFormatting sqref="B38:L38">
    <cfRule type="expression" dxfId="269" priority="33">
      <formula>$A$38=TRUE</formula>
    </cfRule>
    <cfRule type="expression" dxfId="268" priority="94">
      <formula>$K$23&gt;=1</formula>
    </cfRule>
  </conditionalFormatting>
  <conditionalFormatting sqref="B39:L39">
    <cfRule type="expression" dxfId="267" priority="32">
      <formula>$A$39=TRUE</formula>
    </cfRule>
    <cfRule type="expression" dxfId="266" priority="93">
      <formula>$K$23&gt;=2</formula>
    </cfRule>
  </conditionalFormatting>
  <conditionalFormatting sqref="B40:L40">
    <cfRule type="expression" dxfId="265" priority="31">
      <formula>$A$40=TRUE</formula>
    </cfRule>
    <cfRule type="expression" dxfId="264" priority="88">
      <formula>$K$23&gt;=3</formula>
    </cfRule>
  </conditionalFormatting>
  <conditionalFormatting sqref="B41:L41">
    <cfRule type="expression" dxfId="263" priority="30">
      <formula>$A$41=TRUE</formula>
    </cfRule>
    <cfRule type="expression" dxfId="262" priority="92">
      <formula>$K$23&gt;=4</formula>
    </cfRule>
  </conditionalFormatting>
  <conditionalFormatting sqref="B42:L42">
    <cfRule type="expression" dxfId="261" priority="29">
      <formula>$A$42=TRUE</formula>
    </cfRule>
    <cfRule type="expression" dxfId="260" priority="91">
      <formula>$K$23&gt;=5</formula>
    </cfRule>
  </conditionalFormatting>
  <conditionalFormatting sqref="B43:L43">
    <cfRule type="expression" dxfId="259" priority="28">
      <formula>$A$43=TRUE</formula>
    </cfRule>
    <cfRule type="expression" dxfId="258" priority="90">
      <formula>$K$23&gt;=6</formula>
    </cfRule>
  </conditionalFormatting>
  <conditionalFormatting sqref="B44:L44">
    <cfRule type="expression" dxfId="257" priority="27">
      <formula>$A$44=TRUE</formula>
    </cfRule>
    <cfRule type="expression" dxfId="256" priority="89">
      <formula>$K$23&gt;=7</formula>
    </cfRule>
  </conditionalFormatting>
  <conditionalFormatting sqref="B45:L45">
    <cfRule type="expression" dxfId="255" priority="26">
      <formula>$A$45=TRUE</formula>
    </cfRule>
    <cfRule type="expression" dxfId="254" priority="87">
      <formula>$K$23&gt;=8</formula>
    </cfRule>
  </conditionalFormatting>
  <conditionalFormatting sqref="B46:L46">
    <cfRule type="expression" dxfId="253" priority="25">
      <formula>$A$46=TRUE</formula>
    </cfRule>
    <cfRule type="expression" dxfId="252" priority="82">
      <formula>$K$23&gt;=9</formula>
    </cfRule>
  </conditionalFormatting>
  <conditionalFormatting sqref="B47:L47">
    <cfRule type="expression" dxfId="251" priority="24">
      <formula>$A$47=TRUE</formula>
    </cfRule>
    <cfRule type="expression" dxfId="250" priority="86">
      <formula>$K$23&gt;=10</formula>
    </cfRule>
  </conditionalFormatting>
  <conditionalFormatting sqref="B48:L48">
    <cfRule type="expression" dxfId="249" priority="23">
      <formula>$A$48=TRUE</formula>
    </cfRule>
    <cfRule type="expression" dxfId="248" priority="85">
      <formula>$K$23&gt;=11</formula>
    </cfRule>
  </conditionalFormatting>
  <conditionalFormatting sqref="B49:L49">
    <cfRule type="expression" dxfId="247" priority="22">
      <formula>$A$49=TRUE</formula>
    </cfRule>
    <cfRule type="expression" dxfId="246" priority="84">
      <formula>$K$23&gt;=12</formula>
    </cfRule>
  </conditionalFormatting>
  <conditionalFormatting sqref="B50:L50">
    <cfRule type="expression" dxfId="245" priority="78">
      <formula>$K$23&gt;=13</formula>
    </cfRule>
    <cfRule type="expression" dxfId="244" priority="21">
      <formula>$A$50=TRUE</formula>
    </cfRule>
  </conditionalFormatting>
  <conditionalFormatting sqref="B51:L51">
    <cfRule type="expression" dxfId="243" priority="77">
      <formula>$K$23&gt;=14</formula>
    </cfRule>
    <cfRule type="expression" dxfId="242" priority="20">
      <formula>$A$51=TRUE</formula>
    </cfRule>
  </conditionalFormatting>
  <conditionalFormatting sqref="B52:L52">
    <cfRule type="expression" dxfId="241" priority="76">
      <formula>$K$23&gt;=15</formula>
    </cfRule>
    <cfRule type="expression" dxfId="240" priority="19">
      <formula>$A$52=TRUE</formula>
    </cfRule>
  </conditionalFormatting>
  <conditionalFormatting sqref="B53:L53">
    <cfRule type="expression" dxfId="239" priority="83">
      <formula>$K$23&gt;=16</formula>
    </cfRule>
    <cfRule type="expression" dxfId="238" priority="18">
      <formula>$A$53=TRUE</formula>
    </cfRule>
  </conditionalFormatting>
  <conditionalFormatting sqref="B54:L54">
    <cfRule type="expression" dxfId="237" priority="17">
      <formula>$A$54=TRUE</formula>
    </cfRule>
    <cfRule type="expression" dxfId="236" priority="79">
      <formula>$K$23&gt;=17</formula>
    </cfRule>
  </conditionalFormatting>
  <conditionalFormatting sqref="B55:L55">
    <cfRule type="expression" dxfId="235" priority="80">
      <formula>$K$23&gt;=18</formula>
    </cfRule>
    <cfRule type="expression" dxfId="234" priority="16">
      <formula>$A$55=TRUE</formula>
    </cfRule>
  </conditionalFormatting>
  <conditionalFormatting sqref="B56:L56">
    <cfRule type="expression" dxfId="233" priority="81">
      <formula>$K$23&gt;=19</formula>
    </cfRule>
    <cfRule type="expression" dxfId="232" priority="15">
      <formula>$A$56=TRUE</formula>
    </cfRule>
  </conditionalFormatting>
  <conditionalFormatting sqref="B57:L57">
    <cfRule type="expression" dxfId="231" priority="14">
      <formula>$A$57=TRUE</formula>
    </cfRule>
    <cfRule type="expression" dxfId="230" priority="75">
      <formula>$K$23&gt;=20</formula>
    </cfRule>
  </conditionalFormatting>
  <conditionalFormatting sqref="B58:L58">
    <cfRule type="expression" dxfId="229" priority="74">
      <formula>$K$23&gt;=21</formula>
    </cfRule>
    <cfRule type="expression" dxfId="228" priority="13">
      <formula>$A$58=TRUE</formula>
    </cfRule>
  </conditionalFormatting>
  <conditionalFormatting sqref="B59:L59">
    <cfRule type="expression" dxfId="227" priority="12">
      <formula>$A$59=TRUE</formula>
    </cfRule>
    <cfRule type="expression" dxfId="226" priority="73">
      <formula>$K$23&gt;=22</formula>
    </cfRule>
  </conditionalFormatting>
  <conditionalFormatting sqref="B60:L60">
    <cfRule type="expression" dxfId="225" priority="11">
      <formula>$A$60=TRUE</formula>
    </cfRule>
    <cfRule type="expression" dxfId="224" priority="72">
      <formula>$K$23&gt;=23</formula>
    </cfRule>
  </conditionalFormatting>
  <conditionalFormatting sqref="B61:L61">
    <cfRule type="expression" dxfId="223" priority="10">
      <formula>$A$61=TRUE</formula>
    </cfRule>
    <cfRule type="expression" dxfId="222" priority="71">
      <formula>$K$23&gt;=24</formula>
    </cfRule>
  </conditionalFormatting>
  <conditionalFormatting sqref="B62:L62">
    <cfRule type="expression" dxfId="221" priority="9">
      <formula>$A$62=TRUE</formula>
    </cfRule>
    <cfRule type="expression" dxfId="220" priority="70">
      <formula>$K$23&gt;=25</formula>
    </cfRule>
  </conditionalFormatting>
  <conditionalFormatting sqref="B63:L63">
    <cfRule type="expression" dxfId="219" priority="8">
      <formula>$A$63=TRUE</formula>
    </cfRule>
    <cfRule type="expression" dxfId="218" priority="69">
      <formula>$K$23&gt;=26</formula>
    </cfRule>
  </conditionalFormatting>
  <conditionalFormatting sqref="B64:L64">
    <cfRule type="expression" dxfId="217" priority="68">
      <formula>$K$23&gt;=27</formula>
    </cfRule>
    <cfRule type="expression" dxfId="216" priority="7">
      <formula>$A$64=TRUE</formula>
    </cfRule>
  </conditionalFormatting>
  <conditionalFormatting sqref="B65:L65">
    <cfRule type="expression" dxfId="215" priority="67">
      <formula>$K$23&gt;=28</formula>
    </cfRule>
    <cfRule type="expression" dxfId="214" priority="6">
      <formula>$A$65=TRUE</formula>
    </cfRule>
  </conditionalFormatting>
  <conditionalFormatting sqref="B66:L66">
    <cfRule type="expression" dxfId="213" priority="66">
      <formula>$K$23&gt;=29</formula>
    </cfRule>
    <cfRule type="expression" dxfId="212" priority="5">
      <formula>$A$66=TRUE</formula>
    </cfRule>
  </conditionalFormatting>
  <conditionalFormatting sqref="B67:L67">
    <cfRule type="expression" dxfId="211" priority="4">
      <formula>$A$67=TRUE</formula>
    </cfRule>
    <cfRule type="expression" dxfId="210" priority="65">
      <formula>$K$23&gt;=30</formula>
    </cfRule>
  </conditionalFormatting>
  <conditionalFormatting sqref="H14">
    <cfRule type="expression" dxfId="209" priority="3">
      <formula>F14=TRUE</formula>
    </cfRule>
    <cfRule type="expression" dxfId="208" priority="2">
      <formula>$G$14=TRUE</formula>
    </cfRule>
  </conditionalFormatting>
  <conditionalFormatting sqref="H12:J12">
    <cfRule type="expression" dxfId="207" priority="95">
      <formula>$G$12=TRUE</formula>
    </cfRule>
  </conditionalFormatting>
  <conditionalFormatting sqref="I14:J14">
    <cfRule type="expression" dxfId="206" priority="1">
      <formula>$G$12=TRUE</formula>
    </cfRule>
  </conditionalFormatting>
  <hyperlinks>
    <hyperlink ref="B9:L9" location="'C. Click, CL Price'!B102:B106" display="  Please reffer 'C:Click©/Click Listen© Price List ＞ How to Order ＞ How to Duplicate'" xr:uid="{00000000-0004-0000-0400-000000000000}"/>
  </hyperlinks>
  <printOptions horizontalCentered="1" verticalCentered="1"/>
  <pageMargins left="0.31496062992125984" right="0.31496062992125984" top="0.35433070866141736" bottom="0.35433070866141736"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101600</xdr:colOff>
                    <xdr:row>11</xdr:row>
                    <xdr:rowOff>44450</xdr:rowOff>
                  </from>
                  <to>
                    <xdr:col>5</xdr:col>
                    <xdr:colOff>393700</xdr:colOff>
                    <xdr:row>11</xdr:row>
                    <xdr:rowOff>330200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7</xdr:col>
                    <xdr:colOff>209550</xdr:colOff>
                    <xdr:row>11</xdr:row>
                    <xdr:rowOff>69850</xdr:rowOff>
                  </from>
                  <to>
                    <xdr:col>7</xdr:col>
                    <xdr:colOff>393700</xdr:colOff>
                    <xdr:row>11</xdr:row>
                    <xdr:rowOff>298450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1</xdr:col>
                    <xdr:colOff>165100</xdr:colOff>
                    <xdr:row>34</xdr:row>
                    <xdr:rowOff>44450</xdr:rowOff>
                  </from>
                  <to>
                    <xdr:col>1</xdr:col>
                    <xdr:colOff>349250</xdr:colOff>
                    <xdr:row>34</xdr:row>
                    <xdr:rowOff>412750</xdr:rowOff>
                  </to>
                </anchor>
              </controlPr>
            </control>
          </mc:Choice>
        </mc:AlternateContent>
        <mc:AlternateContent xmlns:mc="http://schemas.openxmlformats.org/markup-compatibility/2006">
          <mc:Choice Requires="x14">
            <control shapeId="4102" r:id="rId7" name="Check Box 6">
              <controlPr locked="0" defaultSize="0" autoFill="0" autoLine="0" autoPict="0">
                <anchor moveWithCells="1">
                  <from>
                    <xdr:col>2</xdr:col>
                    <xdr:colOff>203200</xdr:colOff>
                    <xdr:row>39</xdr:row>
                    <xdr:rowOff>0</xdr:rowOff>
                  </from>
                  <to>
                    <xdr:col>2</xdr:col>
                    <xdr:colOff>431800</xdr:colOff>
                    <xdr:row>40</xdr:row>
                    <xdr:rowOff>0</xdr:rowOff>
                  </to>
                </anchor>
              </controlPr>
            </control>
          </mc:Choice>
        </mc:AlternateContent>
        <mc:AlternateContent xmlns:mc="http://schemas.openxmlformats.org/markup-compatibility/2006">
          <mc:Choice Requires="x14">
            <control shapeId="4103" r:id="rId8" name="Check Box 7">
              <controlPr locked="0" defaultSize="0" autoFill="0" autoLine="0" autoPict="0">
                <anchor moveWithCells="1">
                  <from>
                    <xdr:col>2</xdr:col>
                    <xdr:colOff>203200</xdr:colOff>
                    <xdr:row>40</xdr:row>
                    <xdr:rowOff>0</xdr:rowOff>
                  </from>
                  <to>
                    <xdr:col>2</xdr:col>
                    <xdr:colOff>431800</xdr:colOff>
                    <xdr:row>41</xdr:row>
                    <xdr:rowOff>0</xdr:rowOff>
                  </to>
                </anchor>
              </controlPr>
            </control>
          </mc:Choice>
        </mc:AlternateContent>
        <mc:AlternateContent xmlns:mc="http://schemas.openxmlformats.org/markup-compatibility/2006">
          <mc:Choice Requires="x14">
            <control shapeId="4104" r:id="rId9" name="Check Box 8">
              <controlPr locked="0" defaultSize="0" autoFill="0" autoLine="0" autoPict="0">
                <anchor moveWithCells="1">
                  <from>
                    <xdr:col>2</xdr:col>
                    <xdr:colOff>203200</xdr:colOff>
                    <xdr:row>41</xdr:row>
                    <xdr:rowOff>0</xdr:rowOff>
                  </from>
                  <to>
                    <xdr:col>2</xdr:col>
                    <xdr:colOff>431800</xdr:colOff>
                    <xdr:row>42</xdr:row>
                    <xdr:rowOff>0</xdr:rowOff>
                  </to>
                </anchor>
              </controlPr>
            </control>
          </mc:Choice>
        </mc:AlternateContent>
        <mc:AlternateContent xmlns:mc="http://schemas.openxmlformats.org/markup-compatibility/2006">
          <mc:Choice Requires="x14">
            <control shapeId="4105" r:id="rId10" name="Check Box 9">
              <controlPr locked="0" defaultSize="0" autoFill="0" autoLine="0" autoPict="0">
                <anchor moveWithCells="1">
                  <from>
                    <xdr:col>2</xdr:col>
                    <xdr:colOff>203200</xdr:colOff>
                    <xdr:row>42</xdr:row>
                    <xdr:rowOff>0</xdr:rowOff>
                  </from>
                  <to>
                    <xdr:col>2</xdr:col>
                    <xdr:colOff>431800</xdr:colOff>
                    <xdr:row>43</xdr:row>
                    <xdr:rowOff>0</xdr:rowOff>
                  </to>
                </anchor>
              </controlPr>
            </control>
          </mc:Choice>
        </mc:AlternateContent>
        <mc:AlternateContent xmlns:mc="http://schemas.openxmlformats.org/markup-compatibility/2006">
          <mc:Choice Requires="x14">
            <control shapeId="4106" r:id="rId11" name="Check Box 10">
              <controlPr locked="0" defaultSize="0" autoFill="0" autoLine="0" autoPict="0">
                <anchor moveWithCells="1">
                  <from>
                    <xdr:col>2</xdr:col>
                    <xdr:colOff>203200</xdr:colOff>
                    <xdr:row>43</xdr:row>
                    <xdr:rowOff>0</xdr:rowOff>
                  </from>
                  <to>
                    <xdr:col>2</xdr:col>
                    <xdr:colOff>431800</xdr:colOff>
                    <xdr:row>44</xdr:row>
                    <xdr:rowOff>0</xdr:rowOff>
                  </to>
                </anchor>
              </controlPr>
            </control>
          </mc:Choice>
        </mc:AlternateContent>
        <mc:AlternateContent xmlns:mc="http://schemas.openxmlformats.org/markup-compatibility/2006">
          <mc:Choice Requires="x14">
            <control shapeId="4107" r:id="rId12" name="Check Box 11">
              <controlPr locked="0" defaultSize="0" autoFill="0" autoLine="0" autoPict="0">
                <anchor moveWithCells="1">
                  <from>
                    <xdr:col>2</xdr:col>
                    <xdr:colOff>203200</xdr:colOff>
                    <xdr:row>44</xdr:row>
                    <xdr:rowOff>0</xdr:rowOff>
                  </from>
                  <to>
                    <xdr:col>2</xdr:col>
                    <xdr:colOff>431800</xdr:colOff>
                    <xdr:row>45</xdr:row>
                    <xdr:rowOff>0</xdr:rowOff>
                  </to>
                </anchor>
              </controlPr>
            </control>
          </mc:Choice>
        </mc:AlternateContent>
        <mc:AlternateContent xmlns:mc="http://schemas.openxmlformats.org/markup-compatibility/2006">
          <mc:Choice Requires="x14">
            <control shapeId="4108" r:id="rId13" name="Check Box 12">
              <controlPr locked="0" defaultSize="0" autoFill="0" autoLine="0" autoPict="0">
                <anchor moveWithCells="1">
                  <from>
                    <xdr:col>2</xdr:col>
                    <xdr:colOff>203200</xdr:colOff>
                    <xdr:row>45</xdr:row>
                    <xdr:rowOff>0</xdr:rowOff>
                  </from>
                  <to>
                    <xdr:col>2</xdr:col>
                    <xdr:colOff>431800</xdr:colOff>
                    <xdr:row>46</xdr:row>
                    <xdr:rowOff>0</xdr:rowOff>
                  </to>
                </anchor>
              </controlPr>
            </control>
          </mc:Choice>
        </mc:AlternateContent>
        <mc:AlternateContent xmlns:mc="http://schemas.openxmlformats.org/markup-compatibility/2006">
          <mc:Choice Requires="x14">
            <control shapeId="4109" r:id="rId14" name="Check Box 13">
              <controlPr locked="0" defaultSize="0" autoFill="0" autoLine="0" autoPict="0">
                <anchor moveWithCells="1">
                  <from>
                    <xdr:col>2</xdr:col>
                    <xdr:colOff>203200</xdr:colOff>
                    <xdr:row>46</xdr:row>
                    <xdr:rowOff>0</xdr:rowOff>
                  </from>
                  <to>
                    <xdr:col>2</xdr:col>
                    <xdr:colOff>431800</xdr:colOff>
                    <xdr:row>47</xdr:row>
                    <xdr:rowOff>0</xdr:rowOff>
                  </to>
                </anchor>
              </controlPr>
            </control>
          </mc:Choice>
        </mc:AlternateContent>
        <mc:AlternateContent xmlns:mc="http://schemas.openxmlformats.org/markup-compatibility/2006">
          <mc:Choice Requires="x14">
            <control shapeId="4110" r:id="rId15" name="Check Box 14">
              <controlPr locked="0" defaultSize="0" autoFill="0" autoLine="0" autoPict="0">
                <anchor moveWithCells="1">
                  <from>
                    <xdr:col>2</xdr:col>
                    <xdr:colOff>203200</xdr:colOff>
                    <xdr:row>47</xdr:row>
                    <xdr:rowOff>0</xdr:rowOff>
                  </from>
                  <to>
                    <xdr:col>2</xdr:col>
                    <xdr:colOff>431800</xdr:colOff>
                    <xdr:row>48</xdr:row>
                    <xdr:rowOff>0</xdr:rowOff>
                  </to>
                </anchor>
              </controlPr>
            </control>
          </mc:Choice>
        </mc:AlternateContent>
        <mc:AlternateContent xmlns:mc="http://schemas.openxmlformats.org/markup-compatibility/2006">
          <mc:Choice Requires="x14">
            <control shapeId="4111" r:id="rId16" name="Check Box 15">
              <controlPr locked="0" defaultSize="0" autoFill="0" autoLine="0" autoPict="0">
                <anchor moveWithCells="1">
                  <from>
                    <xdr:col>2</xdr:col>
                    <xdr:colOff>203200</xdr:colOff>
                    <xdr:row>48</xdr:row>
                    <xdr:rowOff>0</xdr:rowOff>
                  </from>
                  <to>
                    <xdr:col>2</xdr:col>
                    <xdr:colOff>431800</xdr:colOff>
                    <xdr:row>49</xdr:row>
                    <xdr:rowOff>0</xdr:rowOff>
                  </to>
                </anchor>
              </controlPr>
            </control>
          </mc:Choice>
        </mc:AlternateContent>
        <mc:AlternateContent xmlns:mc="http://schemas.openxmlformats.org/markup-compatibility/2006">
          <mc:Choice Requires="x14">
            <control shapeId="4112" r:id="rId17" name="Check Box 16">
              <controlPr locked="0" defaultSize="0" autoFill="0" autoLine="0" autoPict="0">
                <anchor moveWithCells="1">
                  <from>
                    <xdr:col>2</xdr:col>
                    <xdr:colOff>203200</xdr:colOff>
                    <xdr:row>49</xdr:row>
                    <xdr:rowOff>0</xdr:rowOff>
                  </from>
                  <to>
                    <xdr:col>2</xdr:col>
                    <xdr:colOff>431800</xdr:colOff>
                    <xdr:row>50</xdr:row>
                    <xdr:rowOff>0</xdr:rowOff>
                  </to>
                </anchor>
              </controlPr>
            </control>
          </mc:Choice>
        </mc:AlternateContent>
        <mc:AlternateContent xmlns:mc="http://schemas.openxmlformats.org/markup-compatibility/2006">
          <mc:Choice Requires="x14">
            <control shapeId="4113" r:id="rId18" name="Check Box 17">
              <controlPr locked="0" defaultSize="0" autoFill="0" autoLine="0" autoPict="0">
                <anchor moveWithCells="1">
                  <from>
                    <xdr:col>2</xdr:col>
                    <xdr:colOff>203200</xdr:colOff>
                    <xdr:row>50</xdr:row>
                    <xdr:rowOff>0</xdr:rowOff>
                  </from>
                  <to>
                    <xdr:col>2</xdr:col>
                    <xdr:colOff>431800</xdr:colOff>
                    <xdr:row>51</xdr:row>
                    <xdr:rowOff>0</xdr:rowOff>
                  </to>
                </anchor>
              </controlPr>
            </control>
          </mc:Choice>
        </mc:AlternateContent>
        <mc:AlternateContent xmlns:mc="http://schemas.openxmlformats.org/markup-compatibility/2006">
          <mc:Choice Requires="x14">
            <control shapeId="4114" r:id="rId19" name="Check Box 18">
              <controlPr locked="0" defaultSize="0" autoFill="0" autoLine="0" autoPict="0">
                <anchor moveWithCells="1">
                  <from>
                    <xdr:col>2</xdr:col>
                    <xdr:colOff>203200</xdr:colOff>
                    <xdr:row>51</xdr:row>
                    <xdr:rowOff>0</xdr:rowOff>
                  </from>
                  <to>
                    <xdr:col>2</xdr:col>
                    <xdr:colOff>431800</xdr:colOff>
                    <xdr:row>52</xdr:row>
                    <xdr:rowOff>0</xdr:rowOff>
                  </to>
                </anchor>
              </controlPr>
            </control>
          </mc:Choice>
        </mc:AlternateContent>
        <mc:AlternateContent xmlns:mc="http://schemas.openxmlformats.org/markup-compatibility/2006">
          <mc:Choice Requires="x14">
            <control shapeId="4115" r:id="rId20" name="Check Box 19">
              <controlPr locked="0" defaultSize="0" autoFill="0" autoLine="0" autoPict="0">
                <anchor moveWithCells="1">
                  <from>
                    <xdr:col>2</xdr:col>
                    <xdr:colOff>203200</xdr:colOff>
                    <xdr:row>52</xdr:row>
                    <xdr:rowOff>0</xdr:rowOff>
                  </from>
                  <to>
                    <xdr:col>2</xdr:col>
                    <xdr:colOff>431800</xdr:colOff>
                    <xdr:row>53</xdr:row>
                    <xdr:rowOff>0</xdr:rowOff>
                  </to>
                </anchor>
              </controlPr>
            </control>
          </mc:Choice>
        </mc:AlternateContent>
        <mc:AlternateContent xmlns:mc="http://schemas.openxmlformats.org/markup-compatibility/2006">
          <mc:Choice Requires="x14">
            <control shapeId="4116" r:id="rId21" name="Check Box 20">
              <controlPr locked="0" defaultSize="0" autoFill="0" autoLine="0" autoPict="0">
                <anchor moveWithCells="1">
                  <from>
                    <xdr:col>2</xdr:col>
                    <xdr:colOff>203200</xdr:colOff>
                    <xdr:row>53</xdr:row>
                    <xdr:rowOff>0</xdr:rowOff>
                  </from>
                  <to>
                    <xdr:col>2</xdr:col>
                    <xdr:colOff>431800</xdr:colOff>
                    <xdr:row>54</xdr:row>
                    <xdr:rowOff>0</xdr:rowOff>
                  </to>
                </anchor>
              </controlPr>
            </control>
          </mc:Choice>
        </mc:AlternateContent>
        <mc:AlternateContent xmlns:mc="http://schemas.openxmlformats.org/markup-compatibility/2006">
          <mc:Choice Requires="x14">
            <control shapeId="4117" r:id="rId22" name="Check Box 21">
              <controlPr locked="0" defaultSize="0" autoFill="0" autoLine="0" autoPict="0">
                <anchor moveWithCells="1">
                  <from>
                    <xdr:col>2</xdr:col>
                    <xdr:colOff>203200</xdr:colOff>
                    <xdr:row>54</xdr:row>
                    <xdr:rowOff>0</xdr:rowOff>
                  </from>
                  <to>
                    <xdr:col>2</xdr:col>
                    <xdr:colOff>431800</xdr:colOff>
                    <xdr:row>55</xdr:row>
                    <xdr:rowOff>0</xdr:rowOff>
                  </to>
                </anchor>
              </controlPr>
            </control>
          </mc:Choice>
        </mc:AlternateContent>
        <mc:AlternateContent xmlns:mc="http://schemas.openxmlformats.org/markup-compatibility/2006">
          <mc:Choice Requires="x14">
            <control shapeId="4118" r:id="rId23" name="Check Box 22">
              <controlPr locked="0" defaultSize="0" autoFill="0" autoLine="0" autoPict="0">
                <anchor moveWithCells="1">
                  <from>
                    <xdr:col>2</xdr:col>
                    <xdr:colOff>203200</xdr:colOff>
                    <xdr:row>55</xdr:row>
                    <xdr:rowOff>0</xdr:rowOff>
                  </from>
                  <to>
                    <xdr:col>2</xdr:col>
                    <xdr:colOff>431800</xdr:colOff>
                    <xdr:row>56</xdr:row>
                    <xdr:rowOff>0</xdr:rowOff>
                  </to>
                </anchor>
              </controlPr>
            </control>
          </mc:Choice>
        </mc:AlternateContent>
        <mc:AlternateContent xmlns:mc="http://schemas.openxmlformats.org/markup-compatibility/2006">
          <mc:Choice Requires="x14">
            <control shapeId="4119" r:id="rId24" name="Check Box 23">
              <controlPr locked="0" defaultSize="0" autoFill="0" autoLine="0" autoPict="0">
                <anchor moveWithCells="1">
                  <from>
                    <xdr:col>2</xdr:col>
                    <xdr:colOff>203200</xdr:colOff>
                    <xdr:row>56</xdr:row>
                    <xdr:rowOff>0</xdr:rowOff>
                  </from>
                  <to>
                    <xdr:col>2</xdr:col>
                    <xdr:colOff>431800</xdr:colOff>
                    <xdr:row>57</xdr:row>
                    <xdr:rowOff>0</xdr:rowOff>
                  </to>
                </anchor>
              </controlPr>
            </control>
          </mc:Choice>
        </mc:AlternateContent>
        <mc:AlternateContent xmlns:mc="http://schemas.openxmlformats.org/markup-compatibility/2006">
          <mc:Choice Requires="x14">
            <control shapeId="4120" r:id="rId25" name="Check Box 24">
              <controlPr locked="0" defaultSize="0" autoFill="0" autoLine="0" autoPict="0">
                <anchor moveWithCells="1">
                  <from>
                    <xdr:col>2</xdr:col>
                    <xdr:colOff>203200</xdr:colOff>
                    <xdr:row>57</xdr:row>
                    <xdr:rowOff>0</xdr:rowOff>
                  </from>
                  <to>
                    <xdr:col>2</xdr:col>
                    <xdr:colOff>431800</xdr:colOff>
                    <xdr:row>58</xdr:row>
                    <xdr:rowOff>0</xdr:rowOff>
                  </to>
                </anchor>
              </controlPr>
            </control>
          </mc:Choice>
        </mc:AlternateContent>
        <mc:AlternateContent xmlns:mc="http://schemas.openxmlformats.org/markup-compatibility/2006">
          <mc:Choice Requires="x14">
            <control shapeId="4121" r:id="rId26" name="Check Box 25">
              <controlPr locked="0" defaultSize="0" autoFill="0" autoLine="0" autoPict="0">
                <anchor moveWithCells="1">
                  <from>
                    <xdr:col>2</xdr:col>
                    <xdr:colOff>203200</xdr:colOff>
                    <xdr:row>58</xdr:row>
                    <xdr:rowOff>0</xdr:rowOff>
                  </from>
                  <to>
                    <xdr:col>2</xdr:col>
                    <xdr:colOff>431800</xdr:colOff>
                    <xdr:row>59</xdr:row>
                    <xdr:rowOff>0</xdr:rowOff>
                  </to>
                </anchor>
              </controlPr>
            </control>
          </mc:Choice>
        </mc:AlternateContent>
        <mc:AlternateContent xmlns:mc="http://schemas.openxmlformats.org/markup-compatibility/2006">
          <mc:Choice Requires="x14">
            <control shapeId="4122" r:id="rId27" name="Check Box 26">
              <controlPr locked="0" defaultSize="0" autoFill="0" autoLine="0" autoPict="0">
                <anchor moveWithCells="1">
                  <from>
                    <xdr:col>2</xdr:col>
                    <xdr:colOff>203200</xdr:colOff>
                    <xdr:row>59</xdr:row>
                    <xdr:rowOff>0</xdr:rowOff>
                  </from>
                  <to>
                    <xdr:col>2</xdr:col>
                    <xdr:colOff>431800</xdr:colOff>
                    <xdr:row>60</xdr:row>
                    <xdr:rowOff>0</xdr:rowOff>
                  </to>
                </anchor>
              </controlPr>
            </control>
          </mc:Choice>
        </mc:AlternateContent>
        <mc:AlternateContent xmlns:mc="http://schemas.openxmlformats.org/markup-compatibility/2006">
          <mc:Choice Requires="x14">
            <control shapeId="4123" r:id="rId28" name="Check Box 27">
              <controlPr locked="0" defaultSize="0" autoFill="0" autoLine="0" autoPict="0">
                <anchor moveWithCells="1">
                  <from>
                    <xdr:col>2</xdr:col>
                    <xdr:colOff>203200</xdr:colOff>
                    <xdr:row>60</xdr:row>
                    <xdr:rowOff>0</xdr:rowOff>
                  </from>
                  <to>
                    <xdr:col>2</xdr:col>
                    <xdr:colOff>431800</xdr:colOff>
                    <xdr:row>61</xdr:row>
                    <xdr:rowOff>0</xdr:rowOff>
                  </to>
                </anchor>
              </controlPr>
            </control>
          </mc:Choice>
        </mc:AlternateContent>
        <mc:AlternateContent xmlns:mc="http://schemas.openxmlformats.org/markup-compatibility/2006">
          <mc:Choice Requires="x14">
            <control shapeId="4124" r:id="rId29" name="Check Box 28">
              <controlPr locked="0" defaultSize="0" autoFill="0" autoLine="0" autoPict="0">
                <anchor moveWithCells="1">
                  <from>
                    <xdr:col>2</xdr:col>
                    <xdr:colOff>203200</xdr:colOff>
                    <xdr:row>61</xdr:row>
                    <xdr:rowOff>0</xdr:rowOff>
                  </from>
                  <to>
                    <xdr:col>2</xdr:col>
                    <xdr:colOff>431800</xdr:colOff>
                    <xdr:row>62</xdr:row>
                    <xdr:rowOff>0</xdr:rowOff>
                  </to>
                </anchor>
              </controlPr>
            </control>
          </mc:Choice>
        </mc:AlternateContent>
        <mc:AlternateContent xmlns:mc="http://schemas.openxmlformats.org/markup-compatibility/2006">
          <mc:Choice Requires="x14">
            <control shapeId="4125" r:id="rId30" name="Check Box 29">
              <controlPr locked="0" defaultSize="0" autoFill="0" autoLine="0" autoPict="0">
                <anchor moveWithCells="1">
                  <from>
                    <xdr:col>2</xdr:col>
                    <xdr:colOff>203200</xdr:colOff>
                    <xdr:row>62</xdr:row>
                    <xdr:rowOff>0</xdr:rowOff>
                  </from>
                  <to>
                    <xdr:col>2</xdr:col>
                    <xdr:colOff>431800</xdr:colOff>
                    <xdr:row>63</xdr:row>
                    <xdr:rowOff>0</xdr:rowOff>
                  </to>
                </anchor>
              </controlPr>
            </control>
          </mc:Choice>
        </mc:AlternateContent>
        <mc:AlternateContent xmlns:mc="http://schemas.openxmlformats.org/markup-compatibility/2006">
          <mc:Choice Requires="x14">
            <control shapeId="4126" r:id="rId31" name="Check Box 30">
              <controlPr locked="0" defaultSize="0" autoFill="0" autoLine="0" autoPict="0">
                <anchor moveWithCells="1">
                  <from>
                    <xdr:col>2</xdr:col>
                    <xdr:colOff>203200</xdr:colOff>
                    <xdr:row>63</xdr:row>
                    <xdr:rowOff>0</xdr:rowOff>
                  </from>
                  <to>
                    <xdr:col>2</xdr:col>
                    <xdr:colOff>431800</xdr:colOff>
                    <xdr:row>64</xdr:row>
                    <xdr:rowOff>0</xdr:rowOff>
                  </to>
                </anchor>
              </controlPr>
            </control>
          </mc:Choice>
        </mc:AlternateContent>
        <mc:AlternateContent xmlns:mc="http://schemas.openxmlformats.org/markup-compatibility/2006">
          <mc:Choice Requires="x14">
            <control shapeId="4127" r:id="rId32" name="Check Box 31">
              <controlPr locked="0" defaultSize="0" autoFill="0" autoLine="0" autoPict="0">
                <anchor moveWithCells="1">
                  <from>
                    <xdr:col>2</xdr:col>
                    <xdr:colOff>203200</xdr:colOff>
                    <xdr:row>64</xdr:row>
                    <xdr:rowOff>0</xdr:rowOff>
                  </from>
                  <to>
                    <xdr:col>2</xdr:col>
                    <xdr:colOff>431800</xdr:colOff>
                    <xdr:row>65</xdr:row>
                    <xdr:rowOff>0</xdr:rowOff>
                  </to>
                </anchor>
              </controlPr>
            </control>
          </mc:Choice>
        </mc:AlternateContent>
        <mc:AlternateContent xmlns:mc="http://schemas.openxmlformats.org/markup-compatibility/2006">
          <mc:Choice Requires="x14">
            <control shapeId="4128" r:id="rId33" name="Check Box 32">
              <controlPr locked="0" defaultSize="0" autoFill="0" autoLine="0" autoPict="0">
                <anchor moveWithCells="1">
                  <from>
                    <xdr:col>2</xdr:col>
                    <xdr:colOff>203200</xdr:colOff>
                    <xdr:row>65</xdr:row>
                    <xdr:rowOff>0</xdr:rowOff>
                  </from>
                  <to>
                    <xdr:col>2</xdr:col>
                    <xdr:colOff>431800</xdr:colOff>
                    <xdr:row>66</xdr:row>
                    <xdr:rowOff>0</xdr:rowOff>
                  </to>
                </anchor>
              </controlPr>
            </control>
          </mc:Choice>
        </mc:AlternateContent>
        <mc:AlternateContent xmlns:mc="http://schemas.openxmlformats.org/markup-compatibility/2006">
          <mc:Choice Requires="x14">
            <control shapeId="4129" r:id="rId34" name="Check Box 33">
              <controlPr locked="0" defaultSize="0" autoFill="0" autoLine="0" autoPict="0">
                <anchor moveWithCells="1">
                  <from>
                    <xdr:col>2</xdr:col>
                    <xdr:colOff>203200</xdr:colOff>
                    <xdr:row>66</xdr:row>
                    <xdr:rowOff>0</xdr:rowOff>
                  </from>
                  <to>
                    <xdr:col>2</xdr:col>
                    <xdr:colOff>431800</xdr:colOff>
                    <xdr:row>67</xdr:row>
                    <xdr:rowOff>0</xdr:rowOff>
                  </to>
                </anchor>
              </controlPr>
            </control>
          </mc:Choice>
        </mc:AlternateContent>
        <mc:AlternateContent xmlns:mc="http://schemas.openxmlformats.org/markup-compatibility/2006">
          <mc:Choice Requires="x14">
            <control shapeId="4130" r:id="rId35" name="Drop Down 34">
              <controlPr defaultSize="0" autoLine="0" autoPict="0">
                <anchor moveWithCells="1">
                  <from>
                    <xdr:col>2</xdr:col>
                    <xdr:colOff>101600</xdr:colOff>
                    <xdr:row>13</xdr:row>
                    <xdr:rowOff>44450</xdr:rowOff>
                  </from>
                  <to>
                    <xdr:col>5</xdr:col>
                    <xdr:colOff>381000</xdr:colOff>
                    <xdr:row>13</xdr:row>
                    <xdr:rowOff>330200</xdr:rowOff>
                  </to>
                </anchor>
              </controlPr>
            </control>
          </mc:Choice>
        </mc:AlternateContent>
        <mc:AlternateContent xmlns:mc="http://schemas.openxmlformats.org/markup-compatibility/2006">
          <mc:Choice Requires="x14">
            <control shapeId="4131" r:id="rId36" name="Check Box 35">
              <controlPr defaultSize="0" autoFill="0" autoLine="0" autoPict="0">
                <anchor moveWithCells="1">
                  <from>
                    <xdr:col>7</xdr:col>
                    <xdr:colOff>209550</xdr:colOff>
                    <xdr:row>13</xdr:row>
                    <xdr:rowOff>69850</xdr:rowOff>
                  </from>
                  <to>
                    <xdr:col>7</xdr:col>
                    <xdr:colOff>393700</xdr:colOff>
                    <xdr:row>13</xdr:row>
                    <xdr:rowOff>298450</xdr:rowOff>
                  </to>
                </anchor>
              </controlPr>
            </control>
          </mc:Choice>
        </mc:AlternateContent>
        <mc:AlternateContent xmlns:mc="http://schemas.openxmlformats.org/markup-compatibility/2006">
          <mc:Choice Requires="x14">
            <control shapeId="4098" r:id="rId37" name="Check Box 2">
              <controlPr locked="0" defaultSize="0" autoFill="0" autoLine="0" autoPict="0">
                <anchor moveWithCells="1">
                  <from>
                    <xdr:col>2</xdr:col>
                    <xdr:colOff>203200</xdr:colOff>
                    <xdr:row>37</xdr:row>
                    <xdr:rowOff>0</xdr:rowOff>
                  </from>
                  <to>
                    <xdr:col>2</xdr:col>
                    <xdr:colOff>431800</xdr:colOff>
                    <xdr:row>38</xdr:row>
                    <xdr:rowOff>0</xdr:rowOff>
                  </to>
                </anchor>
              </controlPr>
            </control>
          </mc:Choice>
        </mc:AlternateContent>
        <mc:AlternateContent xmlns:mc="http://schemas.openxmlformats.org/markup-compatibility/2006">
          <mc:Choice Requires="x14">
            <control shapeId="4101" r:id="rId38" name="Check Box 5">
              <controlPr locked="0" defaultSize="0" autoFill="0" autoLine="0" autoPict="0">
                <anchor moveWithCells="1">
                  <from>
                    <xdr:col>2</xdr:col>
                    <xdr:colOff>203200</xdr:colOff>
                    <xdr:row>38</xdr:row>
                    <xdr:rowOff>0</xdr:rowOff>
                  </from>
                  <to>
                    <xdr:col>2</xdr:col>
                    <xdr:colOff>431800</xdr:colOff>
                    <xdr:row>39</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N94"/>
  <sheetViews>
    <sheetView showGridLines="0" workbookViewId="0">
      <selection activeCell="E22" sqref="E22"/>
    </sheetView>
  </sheetViews>
  <sheetFormatPr defaultRowHeight="13"/>
  <cols>
    <col min="1" max="1" width="5.08984375" customWidth="1"/>
    <col min="2" max="2" width="6.6328125" customWidth="1"/>
    <col min="3" max="4" width="7.6328125" customWidth="1"/>
    <col min="5" max="5" width="13.6328125" customWidth="1"/>
    <col min="6" max="6" width="7.6328125" customWidth="1"/>
    <col min="7" max="7" width="13.6328125" customWidth="1"/>
    <col min="8" max="8" width="7.6328125" customWidth="1"/>
    <col min="9" max="9" width="13.6328125" customWidth="1"/>
    <col min="10" max="10" width="7.6328125" customWidth="1"/>
    <col min="11" max="11" width="13.6328125" customWidth="1"/>
    <col min="12" max="12" width="7.6328125" customWidth="1"/>
    <col min="13" max="13" width="5.08984375" customWidth="1"/>
  </cols>
  <sheetData>
    <row r="1" spans="1:14" ht="60.4" customHeight="1">
      <c r="A1" s="1"/>
      <c r="B1" s="1"/>
      <c r="C1" s="1"/>
      <c r="D1" s="1"/>
      <c r="E1" s="1"/>
      <c r="F1" s="1"/>
      <c r="G1" s="1"/>
      <c r="H1" s="1"/>
      <c r="I1" s="1"/>
      <c r="J1" s="1"/>
      <c r="K1" s="1"/>
      <c r="L1" s="1"/>
      <c r="M1" s="1"/>
      <c r="N1" s="17"/>
    </row>
    <row r="2" spans="1:14" ht="6" customHeight="1">
      <c r="A2" s="1"/>
      <c r="B2" s="1"/>
      <c r="C2" s="1"/>
      <c r="D2" s="1"/>
      <c r="E2" s="1"/>
      <c r="F2" s="1"/>
      <c r="G2" s="1"/>
      <c r="H2" s="1"/>
      <c r="I2" s="1"/>
      <c r="J2" s="1"/>
      <c r="K2" s="1"/>
      <c r="L2" s="1"/>
      <c r="M2" s="1"/>
      <c r="N2" s="17"/>
    </row>
    <row r="3" spans="1:14" ht="18.399999999999999" customHeight="1" thickBot="1">
      <c r="A3" s="627" t="s">
        <v>152</v>
      </c>
      <c r="B3" s="627"/>
      <c r="C3" s="910"/>
      <c r="D3" s="910"/>
      <c r="E3" s="910"/>
      <c r="F3" s="910"/>
      <c r="G3" s="55"/>
      <c r="H3" s="55"/>
      <c r="I3" s="1"/>
      <c r="J3" s="1"/>
      <c r="K3" s="1"/>
      <c r="L3" s="794" t="s">
        <v>569</v>
      </c>
      <c r="M3" s="794"/>
      <c r="N3" s="17"/>
    </row>
    <row r="4" spans="1:14" ht="6" customHeight="1">
      <c r="A4" s="19"/>
      <c r="B4" s="55"/>
      <c r="C4" s="55"/>
      <c r="D4" s="48"/>
      <c r="E4" s="48"/>
      <c r="F4" s="48"/>
      <c r="G4" s="55"/>
      <c r="H4" s="55"/>
      <c r="I4" s="1"/>
      <c r="J4" s="1"/>
      <c r="K4" s="1"/>
      <c r="L4" s="1"/>
      <c r="M4" s="1"/>
      <c r="N4" s="17"/>
    </row>
    <row r="5" spans="1:14" ht="19" thickBot="1">
      <c r="A5" s="628" t="s">
        <v>153</v>
      </c>
      <c r="B5" s="628"/>
      <c r="C5" s="911"/>
      <c r="D5" s="911"/>
      <c r="E5" s="911"/>
      <c r="F5" s="911"/>
      <c r="G5" s="911"/>
      <c r="H5" s="911"/>
      <c r="I5" s="211" t="s">
        <v>154</v>
      </c>
      <c r="J5" s="911"/>
      <c r="K5" s="911"/>
      <c r="L5" s="911"/>
      <c r="M5" s="1"/>
      <c r="N5" s="17"/>
    </row>
    <row r="6" spans="1:14" ht="6" customHeight="1">
      <c r="A6" s="1"/>
      <c r="B6" s="1"/>
      <c r="C6" s="1"/>
      <c r="D6" s="1"/>
      <c r="E6" s="1"/>
      <c r="F6" s="1"/>
      <c r="G6" s="1"/>
      <c r="H6" s="1"/>
      <c r="I6" s="1"/>
      <c r="J6" s="1"/>
      <c r="K6" s="1"/>
      <c r="L6" s="1"/>
      <c r="M6" s="1"/>
      <c r="N6" s="17"/>
    </row>
    <row r="7" spans="1:14" ht="14.5">
      <c r="A7" s="250" t="s">
        <v>284</v>
      </c>
      <c r="B7" s="250"/>
      <c r="C7" s="250"/>
      <c r="D7" s="250"/>
      <c r="E7" s="250"/>
      <c r="F7" s="250"/>
      <c r="G7" s="250"/>
      <c r="H7" s="250"/>
      <c r="I7" s="250"/>
      <c r="J7" s="250"/>
      <c r="K7" s="250"/>
      <c r="L7" s="250"/>
      <c r="M7" s="1"/>
      <c r="N7" s="17"/>
    </row>
    <row r="8" spans="1:14" ht="14.5">
      <c r="A8" s="251"/>
      <c r="B8" s="834" t="s">
        <v>428</v>
      </c>
      <c r="C8" s="834"/>
      <c r="D8" s="834"/>
      <c r="E8" s="834"/>
      <c r="F8" s="834"/>
      <c r="G8" s="834"/>
      <c r="H8" s="834"/>
      <c r="I8" s="834"/>
      <c r="J8" s="834"/>
      <c r="K8" s="834"/>
      <c r="L8" s="834"/>
      <c r="M8" s="834"/>
      <c r="N8" s="17"/>
    </row>
    <row r="9" spans="1:14" ht="14.5">
      <c r="A9" s="216"/>
      <c r="B9" s="835" t="s">
        <v>429</v>
      </c>
      <c r="C9" s="835"/>
      <c r="D9" s="835"/>
      <c r="E9" s="835"/>
      <c r="F9" s="835"/>
      <c r="G9" s="835"/>
      <c r="H9" s="835"/>
      <c r="I9" s="835"/>
      <c r="J9" s="835"/>
      <c r="K9" s="835"/>
      <c r="L9" s="835"/>
      <c r="M9" s="1"/>
      <c r="N9" s="17"/>
    </row>
    <row r="10" spans="1:14" ht="6" customHeight="1">
      <c r="A10" s="1"/>
      <c r="B10" s="1"/>
      <c r="C10" s="1"/>
      <c r="D10" s="1"/>
      <c r="E10" s="1"/>
      <c r="F10" s="1"/>
      <c r="G10" s="1"/>
      <c r="H10" s="1"/>
      <c r="I10" s="1"/>
      <c r="J10" s="1"/>
      <c r="K10" s="1"/>
      <c r="L10" s="1"/>
      <c r="M10" s="1"/>
      <c r="N10" s="17"/>
    </row>
    <row r="11" spans="1:14" ht="15">
      <c r="A11" s="252" t="s">
        <v>223</v>
      </c>
      <c r="B11" s="1"/>
      <c r="C11" s="1"/>
      <c r="D11" s="12"/>
      <c r="E11" s="1"/>
      <c r="F11" s="1"/>
      <c r="G11" s="1"/>
      <c r="H11" s="230" t="s">
        <v>207</v>
      </c>
      <c r="I11" s="53"/>
      <c r="J11" s="53"/>
      <c r="K11" s="53"/>
      <c r="L11" s="1"/>
      <c r="M11" s="1"/>
      <c r="N11" s="17"/>
    </row>
    <row r="12" spans="1:14" ht="29" customHeight="1">
      <c r="A12" s="1"/>
      <c r="B12" s="79">
        <v>1</v>
      </c>
      <c r="C12" s="905"/>
      <c r="D12" s="905"/>
      <c r="E12" s="905"/>
      <c r="F12" s="905"/>
      <c r="G12" s="51" t="b">
        <v>0</v>
      </c>
      <c r="H12" s="80"/>
      <c r="I12" s="912" t="s">
        <v>224</v>
      </c>
      <c r="J12" s="912"/>
      <c r="K12" s="16"/>
      <c r="L12" s="1"/>
      <c r="M12" s="1"/>
      <c r="N12" s="17"/>
    </row>
    <row r="13" spans="1:14" ht="6" customHeight="1">
      <c r="A13" s="1"/>
      <c r="B13" s="8"/>
      <c r="C13" s="8"/>
      <c r="D13" s="53"/>
      <c r="E13" s="53"/>
      <c r="F13" s="53"/>
      <c r="G13" s="54"/>
      <c r="H13" s="53"/>
      <c r="I13" s="232"/>
      <c r="J13" s="232"/>
      <c r="K13" s="53"/>
      <c r="L13" s="1"/>
      <c r="M13" s="1"/>
      <c r="N13" s="17"/>
    </row>
    <row r="14" spans="1:14" ht="29" customHeight="1">
      <c r="A14" s="1"/>
      <c r="B14" s="79">
        <v>2</v>
      </c>
      <c r="C14" s="905"/>
      <c r="D14" s="905"/>
      <c r="E14" s="905"/>
      <c r="F14" s="905"/>
      <c r="G14" s="51" t="b">
        <v>0</v>
      </c>
      <c r="H14" s="80"/>
      <c r="I14" s="906" t="s">
        <v>225</v>
      </c>
      <c r="J14" s="906"/>
      <c r="K14" s="16"/>
      <c r="L14" s="1"/>
      <c r="M14" s="1"/>
      <c r="N14" s="17"/>
    </row>
    <row r="15" spans="1:14" ht="6" customHeight="1" thickBot="1">
      <c r="A15" s="1"/>
      <c r="B15" s="1"/>
      <c r="C15" s="56"/>
      <c r="D15" s="56"/>
      <c r="E15" s="56"/>
      <c r="F15" s="56"/>
      <c r="G15" s="56"/>
      <c r="H15" s="51"/>
      <c r="I15" s="57"/>
      <c r="J15" s="58"/>
      <c r="K15" s="58"/>
      <c r="L15" s="58"/>
      <c r="M15" s="1"/>
      <c r="N15" s="17"/>
    </row>
    <row r="16" spans="1:14" ht="16.5" thickBot="1">
      <c r="A16" s="1"/>
      <c r="B16" s="907" t="s">
        <v>333</v>
      </c>
      <c r="C16" s="908"/>
      <c r="D16" s="908"/>
      <c r="E16" s="88" t="s">
        <v>53</v>
      </c>
      <c r="F16" s="89">
        <v>0</v>
      </c>
      <c r="G16" s="88" t="s">
        <v>54</v>
      </c>
      <c r="H16" s="90">
        <v>0</v>
      </c>
      <c r="I16" s="909" t="s">
        <v>226</v>
      </c>
      <c r="J16" s="909"/>
      <c r="K16" s="909"/>
      <c r="L16" s="909"/>
      <c r="M16" s="909"/>
      <c r="N16" s="17"/>
    </row>
    <row r="17" spans="1:14" ht="6" customHeight="1">
      <c r="A17" s="1"/>
      <c r="B17" s="81"/>
      <c r="C17" s="81"/>
      <c r="D17" s="81"/>
      <c r="E17" s="82"/>
      <c r="F17" s="83"/>
      <c r="G17" s="82"/>
      <c r="H17" s="84"/>
      <c r="I17" s="85"/>
      <c r="J17" s="85"/>
      <c r="K17" s="85"/>
      <c r="L17" s="85"/>
      <c r="M17" s="1"/>
      <c r="N17" s="17"/>
    </row>
    <row r="18" spans="1:14" ht="15.5" thickBot="1">
      <c r="A18" s="252" t="s">
        <v>210</v>
      </c>
      <c r="B18" s="1"/>
      <c r="C18" s="1"/>
      <c r="D18" s="1"/>
      <c r="E18" s="231" t="s">
        <v>211</v>
      </c>
      <c r="F18" s="1"/>
      <c r="G18" s="1"/>
      <c r="H18" s="1"/>
      <c r="I18" s="1"/>
      <c r="J18" s="1"/>
      <c r="K18" s="1"/>
      <c r="L18" s="51">
        <v>1</v>
      </c>
      <c r="M18" s="51">
        <v>1</v>
      </c>
      <c r="N18" s="17"/>
    </row>
    <row r="19" spans="1:14" ht="29.65" customHeight="1">
      <c r="A19" s="1"/>
      <c r="B19" s="899" t="s">
        <v>190</v>
      </c>
      <c r="C19" s="900"/>
      <c r="D19" s="901"/>
      <c r="E19" s="902" t="s">
        <v>227</v>
      </c>
      <c r="F19" s="902"/>
      <c r="G19" s="901" t="s">
        <v>228</v>
      </c>
      <c r="H19" s="901"/>
      <c r="I19" s="903" t="s">
        <v>229</v>
      </c>
      <c r="J19" s="838"/>
      <c r="K19" s="901" t="s">
        <v>230</v>
      </c>
      <c r="L19" s="904"/>
      <c r="M19" s="1"/>
      <c r="N19" s="17"/>
    </row>
    <row r="20" spans="1:14" ht="15.5">
      <c r="A20" s="1">
        <v>1</v>
      </c>
      <c r="B20" s="829">
        <f>INDEX(D75:D94,L18)</f>
        <v>0</v>
      </c>
      <c r="C20" s="830"/>
      <c r="D20" s="831"/>
      <c r="E20" s="831">
        <f>INDEX(E75:E94,L18)</f>
        <v>0</v>
      </c>
      <c r="F20" s="831"/>
      <c r="G20" s="831">
        <f>INDEX(F75:F94,L18)</f>
        <v>0</v>
      </c>
      <c r="H20" s="831"/>
      <c r="I20" s="831">
        <f>INDEX(G75:G94,L18)</f>
        <v>0</v>
      </c>
      <c r="J20" s="831"/>
      <c r="K20" s="832">
        <f>B20*B21+E20*E21+G20*G21+I20*I21</f>
        <v>0</v>
      </c>
      <c r="L20" s="833"/>
      <c r="M20" s="1"/>
      <c r="N20" s="17"/>
    </row>
    <row r="21" spans="1:14" ht="19" thickBot="1">
      <c r="A21" s="1"/>
      <c r="B21" s="895">
        <v>0</v>
      </c>
      <c r="C21" s="896"/>
      <c r="D21" s="897"/>
      <c r="E21" s="898">
        <v>0</v>
      </c>
      <c r="F21" s="897"/>
      <c r="G21" s="898">
        <v>0</v>
      </c>
      <c r="H21" s="897"/>
      <c r="I21" s="898">
        <v>0</v>
      </c>
      <c r="J21" s="897"/>
      <c r="K21" s="844">
        <f>B21+E21+G21+I21</f>
        <v>0</v>
      </c>
      <c r="L21" s="845"/>
      <c r="M21" s="1"/>
      <c r="N21" s="17"/>
    </row>
    <row r="22" spans="1:14" ht="6" customHeight="1" thickBot="1">
      <c r="A22" s="1"/>
      <c r="B22" s="1"/>
      <c r="C22" s="1"/>
      <c r="D22" s="1"/>
      <c r="E22" s="1"/>
      <c r="F22" s="1"/>
      <c r="G22" s="1"/>
      <c r="H22" s="1"/>
      <c r="I22" s="1"/>
      <c r="J22" s="1"/>
      <c r="K22" s="1"/>
      <c r="L22" s="1"/>
      <c r="M22" s="1"/>
      <c r="N22" s="17"/>
    </row>
    <row r="23" spans="1:14" ht="27.75" customHeight="1">
      <c r="A23" s="1"/>
      <c r="B23" s="899" t="s">
        <v>190</v>
      </c>
      <c r="C23" s="900"/>
      <c r="D23" s="901"/>
      <c r="E23" s="902" t="s">
        <v>227</v>
      </c>
      <c r="F23" s="902"/>
      <c r="G23" s="901" t="s">
        <v>228</v>
      </c>
      <c r="H23" s="901"/>
      <c r="I23" s="903" t="s">
        <v>229</v>
      </c>
      <c r="J23" s="838"/>
      <c r="K23" s="901" t="s">
        <v>230</v>
      </c>
      <c r="L23" s="904"/>
      <c r="M23" s="1"/>
      <c r="N23" s="17"/>
    </row>
    <row r="24" spans="1:14" ht="15.5">
      <c r="A24" s="1">
        <v>2</v>
      </c>
      <c r="B24" s="829">
        <f>INDEX(D75:D94,M18)</f>
        <v>0</v>
      </c>
      <c r="C24" s="830"/>
      <c r="D24" s="831"/>
      <c r="E24" s="831">
        <f>INDEX(E75:E94,M18)</f>
        <v>0</v>
      </c>
      <c r="F24" s="831"/>
      <c r="G24" s="831">
        <f>INDEX(F75:F94,M18)</f>
        <v>0</v>
      </c>
      <c r="H24" s="831"/>
      <c r="I24" s="831">
        <f>INDEX(G75:G94,M18)</f>
        <v>0</v>
      </c>
      <c r="J24" s="831"/>
      <c r="K24" s="857">
        <f>B24*B25+E24*E25+G24*G25+I24*I25</f>
        <v>0</v>
      </c>
      <c r="L24" s="858"/>
      <c r="M24" s="1"/>
      <c r="N24" s="17"/>
    </row>
    <row r="25" spans="1:14" ht="19" thickBot="1">
      <c r="A25" s="1"/>
      <c r="B25" s="895">
        <v>0</v>
      </c>
      <c r="C25" s="896"/>
      <c r="D25" s="897"/>
      <c r="E25" s="898">
        <v>0</v>
      </c>
      <c r="F25" s="897"/>
      <c r="G25" s="898">
        <v>0</v>
      </c>
      <c r="H25" s="897"/>
      <c r="I25" s="898">
        <v>0</v>
      </c>
      <c r="J25" s="897"/>
      <c r="K25" s="844">
        <f>B25+E25+G25+I25</f>
        <v>0</v>
      </c>
      <c r="L25" s="845"/>
      <c r="M25" s="1"/>
      <c r="N25" s="17"/>
    </row>
    <row r="26" spans="1:14" ht="6" customHeight="1" thickBot="1">
      <c r="A26" s="1"/>
      <c r="B26" s="59"/>
      <c r="C26" s="59"/>
      <c r="D26" s="60"/>
      <c r="E26" s="61"/>
      <c r="F26" s="60"/>
      <c r="G26" s="61"/>
      <c r="H26" s="60"/>
      <c r="I26" s="61"/>
      <c r="J26" s="60"/>
      <c r="K26" s="62"/>
      <c r="L26" s="60"/>
      <c r="M26" s="1"/>
      <c r="N26" s="17"/>
    </row>
    <row r="27" spans="1:14" ht="8" customHeight="1">
      <c r="A27" s="1"/>
      <c r="B27" s="63" t="s">
        <v>55</v>
      </c>
      <c r="C27" s="64"/>
      <c r="D27" s="65"/>
      <c r="E27" s="66"/>
      <c r="F27" s="65"/>
      <c r="G27" s="66"/>
      <c r="H27" s="65"/>
      <c r="I27" s="66"/>
      <c r="J27" s="86"/>
      <c r="K27" s="846" t="s">
        <v>166</v>
      </c>
      <c r="L27" s="847"/>
      <c r="M27" s="1"/>
      <c r="N27" s="17"/>
    </row>
    <row r="28" spans="1:14" ht="8" customHeight="1">
      <c r="A28" s="1"/>
      <c r="B28" s="889"/>
      <c r="C28" s="890"/>
      <c r="D28" s="890"/>
      <c r="E28" s="890"/>
      <c r="F28" s="890"/>
      <c r="G28" s="890"/>
      <c r="H28" s="890"/>
      <c r="I28" s="890"/>
      <c r="J28" s="891"/>
      <c r="K28" s="848"/>
      <c r="L28" s="849"/>
      <c r="M28" s="1"/>
      <c r="N28" s="17"/>
    </row>
    <row r="29" spans="1:14" ht="38.4" customHeight="1" thickBot="1">
      <c r="A29" s="1"/>
      <c r="B29" s="892"/>
      <c r="C29" s="893"/>
      <c r="D29" s="893"/>
      <c r="E29" s="893"/>
      <c r="F29" s="893"/>
      <c r="G29" s="893"/>
      <c r="H29" s="893"/>
      <c r="I29" s="893"/>
      <c r="J29" s="894"/>
      <c r="K29" s="854">
        <f>K20+K24</f>
        <v>0</v>
      </c>
      <c r="L29" s="855"/>
      <c r="M29" s="1"/>
      <c r="N29" s="17"/>
    </row>
    <row r="30" spans="1:14" ht="6" customHeight="1">
      <c r="A30" s="1"/>
      <c r="B30" s="59"/>
      <c r="C30" s="59"/>
      <c r="D30" s="60"/>
      <c r="E30" s="61"/>
      <c r="F30" s="60"/>
      <c r="G30" s="61"/>
      <c r="H30" s="60"/>
      <c r="I30" s="61"/>
      <c r="J30" s="60"/>
      <c r="K30" s="62"/>
      <c r="L30" s="60"/>
      <c r="M30" s="1"/>
      <c r="N30" s="17"/>
    </row>
    <row r="31" spans="1:14" ht="16.5" customHeight="1">
      <c r="A31" s="253" t="s">
        <v>286</v>
      </c>
      <c r="B31" s="1"/>
      <c r="C31" s="1"/>
      <c r="D31" s="9"/>
      <c r="E31" s="9"/>
      <c r="F31" s="9"/>
      <c r="G31" s="9"/>
      <c r="H31" s="9"/>
      <c r="I31" s="9"/>
      <c r="J31" s="9"/>
      <c r="K31" s="9"/>
      <c r="L31" s="9"/>
      <c r="M31" s="1"/>
      <c r="N31" s="17"/>
    </row>
    <row r="32" spans="1:14" ht="14.5">
      <c r="A32" s="68"/>
      <c r="B32" s="856" t="s">
        <v>287</v>
      </c>
      <c r="C32" s="856"/>
      <c r="D32" s="856"/>
      <c r="E32" s="856"/>
      <c r="F32" s="856"/>
      <c r="G32" s="856"/>
      <c r="H32" s="856"/>
      <c r="I32" s="856"/>
      <c r="J32" s="856"/>
      <c r="K32" s="856"/>
      <c r="L32" s="856"/>
      <c r="M32" s="1"/>
      <c r="N32" s="17"/>
    </row>
    <row r="33" spans="1:14" ht="14.5">
      <c r="A33" s="68"/>
      <c r="B33" s="856" t="s">
        <v>288</v>
      </c>
      <c r="C33" s="856"/>
      <c r="D33" s="856"/>
      <c r="E33" s="856"/>
      <c r="F33" s="856"/>
      <c r="G33" s="856"/>
      <c r="H33" s="856"/>
      <c r="I33" s="856"/>
      <c r="J33" s="856"/>
      <c r="K33" s="856"/>
      <c r="L33" s="856"/>
      <c r="M33" s="1"/>
      <c r="N33" s="17"/>
    </row>
    <row r="34" spans="1:14" ht="14.5">
      <c r="A34" s="68"/>
      <c r="B34" s="864" t="s">
        <v>289</v>
      </c>
      <c r="C34" s="864"/>
      <c r="D34" s="864"/>
      <c r="E34" s="864"/>
      <c r="F34" s="864"/>
      <c r="G34" s="864"/>
      <c r="H34" s="864"/>
      <c r="I34" s="864"/>
      <c r="J34" s="864"/>
      <c r="K34" s="864"/>
      <c r="L34" s="864"/>
      <c r="M34" s="1"/>
      <c r="N34" s="17"/>
    </row>
    <row r="35" spans="1:14" ht="14.5">
      <c r="A35" s="68"/>
      <c r="B35" s="856" t="s">
        <v>290</v>
      </c>
      <c r="C35" s="856"/>
      <c r="D35" s="856"/>
      <c r="E35" s="856"/>
      <c r="F35" s="856"/>
      <c r="G35" s="856"/>
      <c r="H35" s="856"/>
      <c r="I35" s="856"/>
      <c r="J35" s="856"/>
      <c r="K35" s="856"/>
      <c r="L35" s="856"/>
      <c r="M35" s="1"/>
      <c r="N35" s="17"/>
    </row>
    <row r="36" spans="1:14" ht="6" customHeight="1">
      <c r="A36" s="1"/>
      <c r="B36" s="1"/>
      <c r="C36" s="1"/>
      <c r="D36" s="1"/>
      <c r="E36" s="1"/>
      <c r="F36" s="1"/>
      <c r="G36" s="1"/>
      <c r="H36" s="1"/>
      <c r="I36" s="1"/>
      <c r="J36" s="1"/>
      <c r="K36" s="1"/>
      <c r="L36" s="1"/>
      <c r="M36" s="1"/>
      <c r="N36" s="17"/>
    </row>
    <row r="37" spans="1:14" ht="37.9" customHeight="1">
      <c r="A37" s="51" t="b">
        <v>0</v>
      </c>
      <c r="B37" s="87"/>
      <c r="C37" s="887" t="s">
        <v>291</v>
      </c>
      <c r="D37" s="888"/>
      <c r="E37" s="888"/>
      <c r="F37" s="866" t="s">
        <v>292</v>
      </c>
      <c r="G37" s="866"/>
      <c r="H37" s="866"/>
      <c r="I37" s="866"/>
      <c r="J37" s="866"/>
      <c r="K37" s="866"/>
      <c r="L37" s="866"/>
      <c r="M37" s="1"/>
      <c r="N37" s="17"/>
    </row>
    <row r="38" spans="1:14" ht="6" customHeight="1" thickBot="1">
      <c r="A38" s="1"/>
      <c r="B38" s="1"/>
      <c r="C38" s="1"/>
      <c r="D38" s="1"/>
      <c r="E38" s="1"/>
      <c r="F38" s="1"/>
      <c r="G38" s="1"/>
      <c r="H38" s="1"/>
      <c r="I38" s="1"/>
      <c r="J38" s="1"/>
      <c r="K38" s="1"/>
      <c r="L38" s="1"/>
      <c r="M38" s="1"/>
      <c r="N38" s="17"/>
    </row>
    <row r="39" spans="1:14" ht="14.5">
      <c r="A39" s="1"/>
      <c r="B39" s="69"/>
      <c r="C39" s="70" t="s">
        <v>293</v>
      </c>
      <c r="D39" s="867" t="s">
        <v>430</v>
      </c>
      <c r="E39" s="867"/>
      <c r="F39" s="867"/>
      <c r="G39" s="867"/>
      <c r="H39" s="867"/>
      <c r="I39" s="868" t="s">
        <v>294</v>
      </c>
      <c r="J39" s="869"/>
      <c r="K39" s="869"/>
      <c r="L39" s="870"/>
      <c r="M39" s="1"/>
      <c r="N39" s="17"/>
    </row>
    <row r="40" spans="1:14" ht="16">
      <c r="A40" s="51" t="b">
        <v>0</v>
      </c>
      <c r="B40" s="71">
        <v>1</v>
      </c>
      <c r="C40" s="72"/>
      <c r="D40" s="859"/>
      <c r="E40" s="859"/>
      <c r="F40" s="859"/>
      <c r="G40" s="859"/>
      <c r="H40" s="859"/>
      <c r="I40" s="860"/>
      <c r="J40" s="860"/>
      <c r="K40" s="860"/>
      <c r="L40" s="860"/>
      <c r="M40" s="1"/>
      <c r="N40" s="17"/>
    </row>
    <row r="41" spans="1:14" ht="16">
      <c r="A41" s="51" t="b">
        <v>0</v>
      </c>
      <c r="B41" s="73">
        <v>2</v>
      </c>
      <c r="C41" s="74"/>
      <c r="D41" s="861"/>
      <c r="E41" s="861"/>
      <c r="F41" s="861"/>
      <c r="G41" s="861"/>
      <c r="H41" s="861"/>
      <c r="I41" s="862"/>
      <c r="J41" s="862"/>
      <c r="K41" s="862"/>
      <c r="L41" s="862"/>
      <c r="M41" s="1"/>
      <c r="N41" s="17"/>
    </row>
    <row r="42" spans="1:14" ht="16">
      <c r="A42" s="51" t="b">
        <v>0</v>
      </c>
      <c r="B42" s="71">
        <v>3</v>
      </c>
      <c r="C42" s="72"/>
      <c r="D42" s="859"/>
      <c r="E42" s="859"/>
      <c r="F42" s="859"/>
      <c r="G42" s="859"/>
      <c r="H42" s="859"/>
      <c r="I42" s="860"/>
      <c r="J42" s="860"/>
      <c r="K42" s="860"/>
      <c r="L42" s="860"/>
      <c r="M42" s="1"/>
      <c r="N42" s="17"/>
    </row>
    <row r="43" spans="1:14" ht="16">
      <c r="A43" s="51" t="b">
        <v>0</v>
      </c>
      <c r="B43" s="73">
        <v>4</v>
      </c>
      <c r="C43" s="74"/>
      <c r="D43" s="861"/>
      <c r="E43" s="861"/>
      <c r="F43" s="861"/>
      <c r="G43" s="861"/>
      <c r="H43" s="861"/>
      <c r="I43" s="862"/>
      <c r="J43" s="862"/>
      <c r="K43" s="862"/>
      <c r="L43" s="862"/>
      <c r="M43" s="1"/>
      <c r="N43" s="17"/>
    </row>
    <row r="44" spans="1:14" ht="16">
      <c r="A44" s="51" t="b">
        <v>0</v>
      </c>
      <c r="B44" s="71">
        <v>5</v>
      </c>
      <c r="C44" s="72"/>
      <c r="D44" s="871"/>
      <c r="E44" s="872"/>
      <c r="F44" s="872"/>
      <c r="G44" s="872"/>
      <c r="H44" s="873"/>
      <c r="I44" s="874"/>
      <c r="J44" s="875"/>
      <c r="K44" s="875"/>
      <c r="L44" s="876"/>
      <c r="M44" s="1"/>
      <c r="N44" s="17"/>
    </row>
    <row r="45" spans="1:14" ht="16">
      <c r="A45" s="51" t="b">
        <v>0</v>
      </c>
      <c r="B45" s="73">
        <v>6</v>
      </c>
      <c r="C45" s="74"/>
      <c r="D45" s="877"/>
      <c r="E45" s="878"/>
      <c r="F45" s="878"/>
      <c r="G45" s="878"/>
      <c r="H45" s="879"/>
      <c r="I45" s="880"/>
      <c r="J45" s="881"/>
      <c r="K45" s="881"/>
      <c r="L45" s="882"/>
      <c r="M45" s="1"/>
      <c r="N45" s="17"/>
    </row>
    <row r="46" spans="1:14" ht="16">
      <c r="A46" s="51" t="b">
        <v>0</v>
      </c>
      <c r="B46" s="71">
        <v>7</v>
      </c>
      <c r="C46" s="72"/>
      <c r="D46" s="871"/>
      <c r="E46" s="872"/>
      <c r="F46" s="872"/>
      <c r="G46" s="872"/>
      <c r="H46" s="873"/>
      <c r="I46" s="874"/>
      <c r="J46" s="875"/>
      <c r="K46" s="875"/>
      <c r="L46" s="876"/>
      <c r="M46" s="1"/>
      <c r="N46" s="17"/>
    </row>
    <row r="47" spans="1:14" ht="16">
      <c r="A47" s="51" t="b">
        <v>0</v>
      </c>
      <c r="B47" s="73">
        <v>8</v>
      </c>
      <c r="C47" s="74"/>
      <c r="D47" s="877"/>
      <c r="E47" s="878"/>
      <c r="F47" s="878"/>
      <c r="G47" s="878"/>
      <c r="H47" s="879"/>
      <c r="I47" s="880"/>
      <c r="J47" s="881"/>
      <c r="K47" s="881"/>
      <c r="L47" s="882"/>
      <c r="M47" s="1"/>
      <c r="N47" s="17"/>
    </row>
    <row r="48" spans="1:14" ht="16">
      <c r="A48" s="51" t="b">
        <v>0</v>
      </c>
      <c r="B48" s="71">
        <v>9</v>
      </c>
      <c r="C48" s="72"/>
      <c r="D48" s="871"/>
      <c r="E48" s="872"/>
      <c r="F48" s="872"/>
      <c r="G48" s="872"/>
      <c r="H48" s="873"/>
      <c r="I48" s="874"/>
      <c r="J48" s="875"/>
      <c r="K48" s="875"/>
      <c r="L48" s="876"/>
      <c r="M48" s="1"/>
      <c r="N48" s="17"/>
    </row>
    <row r="49" spans="1:14" ht="16">
      <c r="A49" s="51" t="b">
        <v>0</v>
      </c>
      <c r="B49" s="73">
        <v>10</v>
      </c>
      <c r="C49" s="74"/>
      <c r="D49" s="877"/>
      <c r="E49" s="878"/>
      <c r="F49" s="878"/>
      <c r="G49" s="878"/>
      <c r="H49" s="879"/>
      <c r="I49" s="880"/>
      <c r="J49" s="881"/>
      <c r="K49" s="881"/>
      <c r="L49" s="882"/>
      <c r="M49" s="1"/>
      <c r="N49" s="17"/>
    </row>
    <row r="50" spans="1:14" ht="16">
      <c r="A50" s="51" t="b">
        <v>0</v>
      </c>
      <c r="B50" s="71">
        <v>11</v>
      </c>
      <c r="C50" s="72"/>
      <c r="D50" s="871"/>
      <c r="E50" s="872"/>
      <c r="F50" s="872"/>
      <c r="G50" s="872"/>
      <c r="H50" s="873"/>
      <c r="I50" s="874"/>
      <c r="J50" s="875"/>
      <c r="K50" s="875"/>
      <c r="L50" s="876"/>
      <c r="M50" s="1"/>
      <c r="N50" s="17"/>
    </row>
    <row r="51" spans="1:14" ht="16">
      <c r="A51" s="51" t="b">
        <v>0</v>
      </c>
      <c r="B51" s="73">
        <v>12</v>
      </c>
      <c r="C51" s="74"/>
      <c r="D51" s="877"/>
      <c r="E51" s="878"/>
      <c r="F51" s="878"/>
      <c r="G51" s="878"/>
      <c r="H51" s="879"/>
      <c r="I51" s="880"/>
      <c r="J51" s="881"/>
      <c r="K51" s="881"/>
      <c r="L51" s="882"/>
      <c r="M51" s="1"/>
      <c r="N51" s="17"/>
    </row>
    <row r="52" spans="1:14" ht="16">
      <c r="A52" s="51" t="b">
        <v>0</v>
      </c>
      <c r="B52" s="71">
        <v>13</v>
      </c>
      <c r="C52" s="72"/>
      <c r="D52" s="871"/>
      <c r="E52" s="872"/>
      <c r="F52" s="872"/>
      <c r="G52" s="872"/>
      <c r="H52" s="873"/>
      <c r="I52" s="874"/>
      <c r="J52" s="875"/>
      <c r="K52" s="875"/>
      <c r="L52" s="876"/>
      <c r="M52" s="1"/>
      <c r="N52" s="17"/>
    </row>
    <row r="53" spans="1:14" ht="16">
      <c r="A53" s="51" t="b">
        <v>0</v>
      </c>
      <c r="B53" s="73">
        <v>14</v>
      </c>
      <c r="C53" s="74"/>
      <c r="D53" s="877"/>
      <c r="E53" s="878"/>
      <c r="F53" s="878"/>
      <c r="G53" s="878"/>
      <c r="H53" s="879"/>
      <c r="I53" s="880"/>
      <c r="J53" s="881"/>
      <c r="K53" s="881"/>
      <c r="L53" s="882"/>
      <c r="M53" s="1"/>
      <c r="N53" s="17"/>
    </row>
    <row r="54" spans="1:14" ht="16">
      <c r="A54" s="51" t="b">
        <v>0</v>
      </c>
      <c r="B54" s="71">
        <v>15</v>
      </c>
      <c r="C54" s="72"/>
      <c r="D54" s="871"/>
      <c r="E54" s="872"/>
      <c r="F54" s="872"/>
      <c r="G54" s="872"/>
      <c r="H54" s="873"/>
      <c r="I54" s="874"/>
      <c r="J54" s="875"/>
      <c r="K54" s="875"/>
      <c r="L54" s="876"/>
      <c r="M54" s="1"/>
      <c r="N54" s="17"/>
    </row>
    <row r="55" spans="1:14" ht="16">
      <c r="A55" s="51" t="b">
        <v>0</v>
      </c>
      <c r="B55" s="73">
        <v>16</v>
      </c>
      <c r="C55" s="74"/>
      <c r="D55" s="877"/>
      <c r="E55" s="878"/>
      <c r="F55" s="878"/>
      <c r="G55" s="878"/>
      <c r="H55" s="879"/>
      <c r="I55" s="880"/>
      <c r="J55" s="881"/>
      <c r="K55" s="881"/>
      <c r="L55" s="882"/>
      <c r="M55" s="1"/>
      <c r="N55" s="17"/>
    </row>
    <row r="56" spans="1:14" ht="16">
      <c r="A56" s="51" t="b">
        <v>0</v>
      </c>
      <c r="B56" s="71">
        <v>17</v>
      </c>
      <c r="C56" s="72"/>
      <c r="D56" s="871"/>
      <c r="E56" s="872"/>
      <c r="F56" s="872"/>
      <c r="G56" s="872"/>
      <c r="H56" s="873"/>
      <c r="I56" s="874"/>
      <c r="J56" s="875"/>
      <c r="K56" s="875"/>
      <c r="L56" s="876"/>
      <c r="M56" s="1"/>
      <c r="N56" s="17"/>
    </row>
    <row r="57" spans="1:14" ht="16">
      <c r="A57" s="51" t="b">
        <v>0</v>
      </c>
      <c r="B57" s="73">
        <v>18</v>
      </c>
      <c r="C57" s="74"/>
      <c r="D57" s="877"/>
      <c r="E57" s="878"/>
      <c r="F57" s="878"/>
      <c r="G57" s="878"/>
      <c r="H57" s="879"/>
      <c r="I57" s="880"/>
      <c r="J57" s="881"/>
      <c r="K57" s="881"/>
      <c r="L57" s="882"/>
      <c r="M57" s="1"/>
      <c r="N57" s="17"/>
    </row>
    <row r="58" spans="1:14" ht="16">
      <c r="A58" s="51" t="b">
        <v>0</v>
      </c>
      <c r="B58" s="71">
        <v>19</v>
      </c>
      <c r="C58" s="72"/>
      <c r="D58" s="871"/>
      <c r="E58" s="872"/>
      <c r="F58" s="872"/>
      <c r="G58" s="872"/>
      <c r="H58" s="873"/>
      <c r="I58" s="874"/>
      <c r="J58" s="875"/>
      <c r="K58" s="875"/>
      <c r="L58" s="876"/>
      <c r="M58" s="1"/>
      <c r="N58" s="17"/>
    </row>
    <row r="59" spans="1:14" ht="16">
      <c r="A59" s="51" t="b">
        <v>0</v>
      </c>
      <c r="B59" s="73">
        <v>20</v>
      </c>
      <c r="C59" s="74"/>
      <c r="D59" s="877"/>
      <c r="E59" s="878"/>
      <c r="F59" s="878"/>
      <c r="G59" s="878"/>
      <c r="H59" s="879"/>
      <c r="I59" s="880"/>
      <c r="J59" s="881"/>
      <c r="K59" s="881"/>
      <c r="L59" s="882"/>
      <c r="M59" s="1"/>
      <c r="N59" s="17"/>
    </row>
    <row r="60" spans="1:14" ht="16">
      <c r="A60" s="51" t="b">
        <v>0</v>
      </c>
      <c r="B60" s="71">
        <v>21</v>
      </c>
      <c r="C60" s="72"/>
      <c r="D60" s="871"/>
      <c r="E60" s="872"/>
      <c r="F60" s="872"/>
      <c r="G60" s="872"/>
      <c r="H60" s="873"/>
      <c r="I60" s="874"/>
      <c r="J60" s="875"/>
      <c r="K60" s="875"/>
      <c r="L60" s="876"/>
      <c r="M60" s="1"/>
      <c r="N60" s="17"/>
    </row>
    <row r="61" spans="1:14" ht="16">
      <c r="A61" s="51" t="b">
        <v>0</v>
      </c>
      <c r="B61" s="73">
        <v>22</v>
      </c>
      <c r="C61" s="74"/>
      <c r="D61" s="877"/>
      <c r="E61" s="878"/>
      <c r="F61" s="878"/>
      <c r="G61" s="878"/>
      <c r="H61" s="879"/>
      <c r="I61" s="880"/>
      <c r="J61" s="881"/>
      <c r="K61" s="881"/>
      <c r="L61" s="882"/>
      <c r="M61" s="1"/>
      <c r="N61" s="17"/>
    </row>
    <row r="62" spans="1:14" ht="16">
      <c r="A62" s="51" t="b">
        <v>0</v>
      </c>
      <c r="B62" s="71">
        <v>23</v>
      </c>
      <c r="C62" s="72"/>
      <c r="D62" s="871"/>
      <c r="E62" s="872"/>
      <c r="F62" s="872"/>
      <c r="G62" s="872"/>
      <c r="H62" s="873"/>
      <c r="I62" s="874"/>
      <c r="J62" s="875"/>
      <c r="K62" s="875"/>
      <c r="L62" s="876"/>
      <c r="M62" s="1"/>
      <c r="N62" s="17"/>
    </row>
    <row r="63" spans="1:14" ht="16">
      <c r="A63" s="51" t="b">
        <v>0</v>
      </c>
      <c r="B63" s="73">
        <v>24</v>
      </c>
      <c r="C63" s="74"/>
      <c r="D63" s="877"/>
      <c r="E63" s="878"/>
      <c r="F63" s="878"/>
      <c r="G63" s="878"/>
      <c r="H63" s="879"/>
      <c r="I63" s="880"/>
      <c r="J63" s="881"/>
      <c r="K63" s="881"/>
      <c r="L63" s="882"/>
      <c r="M63" s="1"/>
      <c r="N63" s="17"/>
    </row>
    <row r="64" spans="1:14" ht="16">
      <c r="A64" s="51" t="b">
        <v>0</v>
      </c>
      <c r="B64" s="71">
        <v>25</v>
      </c>
      <c r="C64" s="72"/>
      <c r="D64" s="871"/>
      <c r="E64" s="872"/>
      <c r="F64" s="872"/>
      <c r="G64" s="872"/>
      <c r="H64" s="873"/>
      <c r="I64" s="874"/>
      <c r="J64" s="875"/>
      <c r="K64" s="875"/>
      <c r="L64" s="876"/>
      <c r="M64" s="1"/>
      <c r="N64" s="17"/>
    </row>
    <row r="65" spans="1:14" ht="16">
      <c r="A65" s="51" t="b">
        <v>0</v>
      </c>
      <c r="B65" s="73">
        <v>26</v>
      </c>
      <c r="C65" s="74"/>
      <c r="D65" s="877"/>
      <c r="E65" s="878"/>
      <c r="F65" s="878"/>
      <c r="G65" s="878"/>
      <c r="H65" s="879"/>
      <c r="I65" s="880"/>
      <c r="J65" s="881"/>
      <c r="K65" s="881"/>
      <c r="L65" s="882"/>
      <c r="M65" s="1"/>
      <c r="N65" s="17"/>
    </row>
    <row r="66" spans="1:14" ht="16">
      <c r="A66" s="51" t="b">
        <v>0</v>
      </c>
      <c r="B66" s="71">
        <v>27</v>
      </c>
      <c r="C66" s="72"/>
      <c r="D66" s="871"/>
      <c r="E66" s="872"/>
      <c r="F66" s="872"/>
      <c r="G66" s="872"/>
      <c r="H66" s="873"/>
      <c r="I66" s="874"/>
      <c r="J66" s="875"/>
      <c r="K66" s="875"/>
      <c r="L66" s="876"/>
      <c r="M66" s="1"/>
      <c r="N66" s="17"/>
    </row>
    <row r="67" spans="1:14" ht="16">
      <c r="A67" s="51" t="b">
        <v>0</v>
      </c>
      <c r="B67" s="73">
        <v>28</v>
      </c>
      <c r="C67" s="74"/>
      <c r="D67" s="877"/>
      <c r="E67" s="878"/>
      <c r="F67" s="878"/>
      <c r="G67" s="878"/>
      <c r="H67" s="879"/>
      <c r="I67" s="880"/>
      <c r="J67" s="881"/>
      <c r="K67" s="881"/>
      <c r="L67" s="882"/>
      <c r="M67" s="1"/>
      <c r="N67" s="17"/>
    </row>
    <row r="68" spans="1:14" ht="16">
      <c r="A68" s="51" t="b">
        <v>0</v>
      </c>
      <c r="B68" s="71">
        <v>29</v>
      </c>
      <c r="C68" s="72"/>
      <c r="D68" s="871"/>
      <c r="E68" s="872"/>
      <c r="F68" s="872"/>
      <c r="G68" s="872"/>
      <c r="H68" s="873"/>
      <c r="I68" s="874"/>
      <c r="J68" s="875"/>
      <c r="K68" s="875"/>
      <c r="L68" s="876"/>
      <c r="M68" s="1"/>
      <c r="N68" s="17"/>
    </row>
    <row r="69" spans="1:14" ht="16.5" thickBot="1">
      <c r="A69" s="51" t="b">
        <v>0</v>
      </c>
      <c r="B69" s="75">
        <v>30</v>
      </c>
      <c r="C69" s="74"/>
      <c r="D69" s="877"/>
      <c r="E69" s="878"/>
      <c r="F69" s="878"/>
      <c r="G69" s="878"/>
      <c r="H69" s="879"/>
      <c r="I69" s="880"/>
      <c r="J69" s="881"/>
      <c r="K69" s="881"/>
      <c r="L69" s="882"/>
      <c r="M69" s="1"/>
      <c r="N69" s="17"/>
    </row>
    <row r="70" spans="1:14" ht="6" customHeight="1">
      <c r="A70" s="1"/>
      <c r="B70" s="1"/>
      <c r="C70" s="1"/>
      <c r="D70" s="1"/>
      <c r="E70" s="1"/>
      <c r="F70" s="576"/>
      <c r="G70" s="576"/>
      <c r="H70" s="576"/>
      <c r="I70" s="576"/>
      <c r="J70" s="576"/>
      <c r="K70" s="576"/>
      <c r="L70" s="576"/>
      <c r="M70" s="1"/>
      <c r="N70" s="17"/>
    </row>
    <row r="71" spans="1:14" ht="15" thickBot="1">
      <c r="A71" s="1"/>
      <c r="B71" s="39" t="s">
        <v>155</v>
      </c>
      <c r="C71" s="39"/>
      <c r="E71" s="1"/>
      <c r="F71" s="1"/>
      <c r="G71" s="1"/>
      <c r="H71" s="1"/>
      <c r="I71" s="1"/>
      <c r="J71" s="1"/>
      <c r="K71" s="1"/>
      <c r="L71" s="1"/>
      <c r="M71" s="1"/>
      <c r="N71" s="17"/>
    </row>
    <row r="72" spans="1:14" ht="31.5" customHeight="1" thickBot="1">
      <c r="A72" s="1"/>
      <c r="B72" s="45" t="s">
        <v>35</v>
      </c>
      <c r="C72" s="46"/>
      <c r="D72" s="883"/>
      <c r="E72" s="884"/>
      <c r="F72" s="40" t="s">
        <v>39</v>
      </c>
      <c r="G72" s="42"/>
      <c r="H72" s="885"/>
      <c r="I72" s="886"/>
      <c r="J72" s="45" t="s">
        <v>36</v>
      </c>
      <c r="K72" s="46"/>
      <c r="L72" s="47"/>
      <c r="M72" s="1"/>
      <c r="N72" s="17"/>
    </row>
    <row r="73" spans="1:14">
      <c r="N73" s="17"/>
    </row>
    <row r="74" spans="1:14" ht="48.4" customHeight="1">
      <c r="A74" s="17"/>
      <c r="B74" s="17"/>
      <c r="C74" s="17"/>
      <c r="D74" s="17"/>
      <c r="E74" s="17"/>
      <c r="F74" s="17"/>
      <c r="G74" s="17"/>
      <c r="H74" s="17"/>
      <c r="I74" s="17"/>
      <c r="J74" s="17"/>
      <c r="K74" s="17"/>
      <c r="L74" s="17"/>
      <c r="M74" s="17"/>
      <c r="N74" s="17"/>
    </row>
    <row r="75" spans="1:14" ht="14.5" hidden="1">
      <c r="B75" s="76" t="s">
        <v>222</v>
      </c>
      <c r="C75" s="77"/>
      <c r="D75" s="78">
        <v>0</v>
      </c>
      <c r="E75" s="78">
        <v>0</v>
      </c>
      <c r="F75" s="78">
        <v>0</v>
      </c>
      <c r="G75" s="78">
        <v>0</v>
      </c>
    </row>
    <row r="76" spans="1:14" hidden="1">
      <c r="B76" s="76" t="s">
        <v>56</v>
      </c>
      <c r="C76" s="76"/>
      <c r="D76" s="78">
        <v>2618</v>
      </c>
      <c r="E76" s="78">
        <v>2242</v>
      </c>
      <c r="F76" s="78">
        <v>3128</v>
      </c>
      <c r="G76" s="78">
        <v>1772</v>
      </c>
    </row>
    <row r="77" spans="1:14" hidden="1">
      <c r="B77" s="76" t="s">
        <v>57</v>
      </c>
      <c r="C77" s="76"/>
      <c r="D77" s="78">
        <v>1309</v>
      </c>
      <c r="E77" s="78">
        <v>1121</v>
      </c>
      <c r="F77" s="78">
        <v>1564</v>
      </c>
      <c r="G77" s="78">
        <v>886</v>
      </c>
    </row>
    <row r="78" spans="1:14" hidden="1">
      <c r="B78" s="76" t="s">
        <v>58</v>
      </c>
      <c r="C78" s="76"/>
      <c r="D78" s="78">
        <v>1309</v>
      </c>
      <c r="E78" s="78">
        <v>1121</v>
      </c>
      <c r="F78" s="78">
        <v>1564</v>
      </c>
      <c r="G78" s="78">
        <v>886</v>
      </c>
    </row>
    <row r="79" spans="1:14" hidden="1">
      <c r="B79" s="76" t="s">
        <v>334</v>
      </c>
      <c r="C79" s="76"/>
      <c r="D79" s="78">
        <v>1683</v>
      </c>
      <c r="E79" s="78">
        <v>676</v>
      </c>
      <c r="F79" s="78">
        <v>1938</v>
      </c>
      <c r="G79" s="78">
        <v>421</v>
      </c>
    </row>
    <row r="80" spans="1:14" hidden="1">
      <c r="B80" s="76" t="s">
        <v>59</v>
      </c>
      <c r="C80" s="76"/>
      <c r="D80" s="78">
        <v>1683</v>
      </c>
      <c r="E80" s="78">
        <v>676</v>
      </c>
      <c r="F80" s="78">
        <v>1938</v>
      </c>
      <c r="G80" s="78">
        <v>421</v>
      </c>
    </row>
    <row r="81" spans="2:7" hidden="1">
      <c r="B81" s="76" t="s">
        <v>63</v>
      </c>
      <c r="C81" s="76"/>
      <c r="D81" s="78">
        <v>1870</v>
      </c>
      <c r="E81" s="78">
        <v>1190</v>
      </c>
      <c r="F81" s="78">
        <v>2125</v>
      </c>
      <c r="G81" s="78">
        <v>935</v>
      </c>
    </row>
    <row r="82" spans="2:7" hidden="1">
      <c r="B82" s="76" t="s">
        <v>60</v>
      </c>
      <c r="C82" s="76"/>
      <c r="D82" s="78">
        <v>1559</v>
      </c>
      <c r="E82" s="78">
        <v>1105</v>
      </c>
      <c r="F82" s="78">
        <v>1814</v>
      </c>
      <c r="G82" s="78">
        <v>850</v>
      </c>
    </row>
    <row r="83" spans="2:7" hidden="1">
      <c r="B83" s="76" t="s">
        <v>61</v>
      </c>
      <c r="C83" s="76"/>
      <c r="D83" s="78">
        <v>1559</v>
      </c>
      <c r="E83" s="78">
        <v>1105</v>
      </c>
      <c r="F83" s="78">
        <v>1814</v>
      </c>
      <c r="G83" s="78">
        <v>850</v>
      </c>
    </row>
    <row r="84" spans="2:7" hidden="1">
      <c r="B84" s="76" t="s">
        <v>62</v>
      </c>
      <c r="C84" s="76"/>
      <c r="D84" s="78">
        <v>1559</v>
      </c>
      <c r="E84" s="78">
        <v>1105</v>
      </c>
      <c r="F84" s="78">
        <v>1814</v>
      </c>
      <c r="G84" s="78">
        <v>850</v>
      </c>
    </row>
    <row r="85" spans="2:7" hidden="1">
      <c r="B85" s="76" t="s">
        <v>64</v>
      </c>
      <c r="C85" s="76"/>
      <c r="D85" s="78">
        <v>2251</v>
      </c>
      <c r="E85" s="78">
        <v>1955</v>
      </c>
      <c r="F85" s="78">
        <v>2506</v>
      </c>
      <c r="G85" s="78">
        <v>1700</v>
      </c>
    </row>
    <row r="86" spans="2:7" ht="14.5" hidden="1">
      <c r="B86" s="76" t="s">
        <v>65</v>
      </c>
      <c r="C86" s="77"/>
      <c r="D86" s="78">
        <v>1559</v>
      </c>
      <c r="E86" s="78">
        <v>255</v>
      </c>
      <c r="F86" s="78">
        <v>1814</v>
      </c>
      <c r="G86" s="78">
        <v>0</v>
      </c>
    </row>
    <row r="87" spans="2:7" ht="14.5" hidden="1">
      <c r="B87" s="76" t="s">
        <v>66</v>
      </c>
      <c r="C87" s="77"/>
      <c r="D87" s="78">
        <v>1776</v>
      </c>
      <c r="E87" s="78">
        <v>255</v>
      </c>
      <c r="F87" s="78">
        <v>2031</v>
      </c>
      <c r="G87" s="78">
        <v>0</v>
      </c>
    </row>
    <row r="88" spans="2:7" ht="14.5" hidden="1">
      <c r="B88" s="76" t="s">
        <v>67</v>
      </c>
      <c r="C88" s="77"/>
      <c r="D88" s="78">
        <v>5358</v>
      </c>
      <c r="E88" s="78">
        <v>255</v>
      </c>
      <c r="F88" s="78">
        <v>5613</v>
      </c>
      <c r="G88" s="78">
        <v>0</v>
      </c>
    </row>
    <row r="89" spans="2:7" ht="14.5" hidden="1">
      <c r="B89" s="76" t="s">
        <v>68</v>
      </c>
      <c r="C89" s="77"/>
      <c r="D89" s="78">
        <v>6667</v>
      </c>
      <c r="E89" s="78">
        <v>1564</v>
      </c>
      <c r="F89" s="78">
        <v>6922</v>
      </c>
      <c r="G89" s="78">
        <v>1309</v>
      </c>
    </row>
    <row r="90" spans="2:7" ht="14.5" hidden="1">
      <c r="B90" s="76" t="s">
        <v>69</v>
      </c>
      <c r="C90" s="1"/>
      <c r="D90" s="78">
        <v>6013</v>
      </c>
      <c r="E90" s="78">
        <v>910</v>
      </c>
      <c r="F90" s="78">
        <v>6268</v>
      </c>
      <c r="G90" s="78">
        <v>655</v>
      </c>
    </row>
    <row r="91" spans="2:7" ht="14.5" hidden="1">
      <c r="B91" s="76" t="s">
        <v>70</v>
      </c>
      <c r="C91" s="1"/>
      <c r="D91" s="78">
        <v>6013</v>
      </c>
      <c r="E91" s="78">
        <v>910</v>
      </c>
      <c r="F91" s="78">
        <v>6268</v>
      </c>
      <c r="G91" s="78">
        <v>655</v>
      </c>
    </row>
    <row r="92" spans="2:7" ht="14.5" hidden="1">
      <c r="B92" s="76" t="s">
        <v>71</v>
      </c>
      <c r="C92" s="1"/>
      <c r="D92" s="78">
        <v>3478</v>
      </c>
      <c r="E92" s="78">
        <v>255</v>
      </c>
      <c r="F92" s="78">
        <v>3733</v>
      </c>
      <c r="G92" s="78">
        <v>0</v>
      </c>
    </row>
    <row r="93" spans="2:7" ht="14.5" hidden="1">
      <c r="B93" s="76" t="s">
        <v>72</v>
      </c>
      <c r="C93" s="1"/>
      <c r="D93" s="78">
        <v>1963</v>
      </c>
      <c r="E93" s="78">
        <v>255</v>
      </c>
      <c r="F93" s="78">
        <v>2218</v>
      </c>
      <c r="G93" s="78">
        <v>0</v>
      </c>
    </row>
    <row r="94" spans="2:7" ht="14.5" hidden="1">
      <c r="B94" s="76" t="s">
        <v>570</v>
      </c>
      <c r="C94" s="1"/>
      <c r="D94" s="78">
        <v>3180</v>
      </c>
      <c r="E94" s="78">
        <v>1309</v>
      </c>
      <c r="F94" s="78">
        <v>0</v>
      </c>
      <c r="G94" s="78">
        <v>0</v>
      </c>
    </row>
  </sheetData>
  <sheetProtection sheet="1" objects="1" scenarios="1" formatCells="0"/>
  <mergeCells count="118">
    <mergeCell ref="C14:F14"/>
    <mergeCell ref="I14:J14"/>
    <mergeCell ref="B16:D16"/>
    <mergeCell ref="I16:M16"/>
    <mergeCell ref="C3:F3"/>
    <mergeCell ref="L3:M3"/>
    <mergeCell ref="C5:H5"/>
    <mergeCell ref="J5:L5"/>
    <mergeCell ref="C12:F12"/>
    <mergeCell ref="I12:J12"/>
    <mergeCell ref="B9:L9"/>
    <mergeCell ref="A3:B3"/>
    <mergeCell ref="A5:B5"/>
    <mergeCell ref="B8:M8"/>
    <mergeCell ref="B23:D23"/>
    <mergeCell ref="E23:F23"/>
    <mergeCell ref="G23:H23"/>
    <mergeCell ref="I23:J23"/>
    <mergeCell ref="K23:L23"/>
    <mergeCell ref="B19:D19"/>
    <mergeCell ref="E19:F19"/>
    <mergeCell ref="G19:H19"/>
    <mergeCell ref="I19:J19"/>
    <mergeCell ref="K19:L19"/>
    <mergeCell ref="B20:D20"/>
    <mergeCell ref="E20:F20"/>
    <mergeCell ref="G20:H20"/>
    <mergeCell ref="I20:J20"/>
    <mergeCell ref="K20:L20"/>
    <mergeCell ref="B21:D21"/>
    <mergeCell ref="E21:F21"/>
    <mergeCell ref="G21:H21"/>
    <mergeCell ref="I21:J21"/>
    <mergeCell ref="K21:L21"/>
    <mergeCell ref="K27:L28"/>
    <mergeCell ref="B28:J29"/>
    <mergeCell ref="K29:L29"/>
    <mergeCell ref="B32:L32"/>
    <mergeCell ref="B33:L33"/>
    <mergeCell ref="B24:D24"/>
    <mergeCell ref="E24:F24"/>
    <mergeCell ref="G24:H24"/>
    <mergeCell ref="I24:J24"/>
    <mergeCell ref="K24:L24"/>
    <mergeCell ref="B25:D25"/>
    <mergeCell ref="E25:F25"/>
    <mergeCell ref="G25:H25"/>
    <mergeCell ref="I25:J25"/>
    <mergeCell ref="K25:L25"/>
    <mergeCell ref="D40:H40"/>
    <mergeCell ref="I40:L40"/>
    <mergeCell ref="D41:H41"/>
    <mergeCell ref="I41:L41"/>
    <mergeCell ref="D42:H42"/>
    <mergeCell ref="I42:L42"/>
    <mergeCell ref="B34:L34"/>
    <mergeCell ref="B35:L35"/>
    <mergeCell ref="C37:E37"/>
    <mergeCell ref="F37:L37"/>
    <mergeCell ref="D39:H39"/>
    <mergeCell ref="I39:L39"/>
    <mergeCell ref="D46:H46"/>
    <mergeCell ref="I46:L46"/>
    <mergeCell ref="D47:H47"/>
    <mergeCell ref="I47:L47"/>
    <mergeCell ref="D48:H48"/>
    <mergeCell ref="I48:L48"/>
    <mergeCell ref="D43:H43"/>
    <mergeCell ref="I43:L43"/>
    <mergeCell ref="D44:H44"/>
    <mergeCell ref="I44:L44"/>
    <mergeCell ref="D45:H45"/>
    <mergeCell ref="I45:L45"/>
    <mergeCell ref="D52:H52"/>
    <mergeCell ref="I52:L52"/>
    <mergeCell ref="D53:H53"/>
    <mergeCell ref="I53:L53"/>
    <mergeCell ref="D54:H54"/>
    <mergeCell ref="I54:L54"/>
    <mergeCell ref="D49:H49"/>
    <mergeCell ref="I49:L49"/>
    <mergeCell ref="D50:H50"/>
    <mergeCell ref="I50:L50"/>
    <mergeCell ref="D51:H51"/>
    <mergeCell ref="I51:L51"/>
    <mergeCell ref="D58:H58"/>
    <mergeCell ref="I58:L58"/>
    <mergeCell ref="D59:H59"/>
    <mergeCell ref="I59:L59"/>
    <mergeCell ref="D60:H60"/>
    <mergeCell ref="I60:L60"/>
    <mergeCell ref="D55:H55"/>
    <mergeCell ref="I55:L55"/>
    <mergeCell ref="D56:H56"/>
    <mergeCell ref="I56:L56"/>
    <mergeCell ref="D57:H57"/>
    <mergeCell ref="I57:L57"/>
    <mergeCell ref="D64:H64"/>
    <mergeCell ref="I64:L64"/>
    <mergeCell ref="D65:H65"/>
    <mergeCell ref="I65:L65"/>
    <mergeCell ref="D66:H66"/>
    <mergeCell ref="I66:L66"/>
    <mergeCell ref="D61:H61"/>
    <mergeCell ref="I61:L61"/>
    <mergeCell ref="D62:H62"/>
    <mergeCell ref="I62:L62"/>
    <mergeCell ref="D63:H63"/>
    <mergeCell ref="I63:L63"/>
    <mergeCell ref="F70:L70"/>
    <mergeCell ref="D72:E72"/>
    <mergeCell ref="H72:I72"/>
    <mergeCell ref="D67:H67"/>
    <mergeCell ref="I67:L67"/>
    <mergeCell ref="D68:H68"/>
    <mergeCell ref="I68:L68"/>
    <mergeCell ref="D69:H69"/>
    <mergeCell ref="I69:L69"/>
  </mergeCells>
  <phoneticPr fontId="1"/>
  <conditionalFormatting sqref="B37:C37">
    <cfRule type="expression" dxfId="205" priority="66">
      <formula>$A$37=TRUE</formula>
    </cfRule>
  </conditionalFormatting>
  <conditionalFormatting sqref="B16:D16">
    <cfRule type="expression" dxfId="204" priority="1">
      <formula>$M$18=5</formula>
    </cfRule>
    <cfRule type="expression" dxfId="203" priority="2">
      <formula>$L$18=5</formula>
    </cfRule>
  </conditionalFormatting>
  <conditionalFormatting sqref="B40:D40 I40">
    <cfRule type="expression" dxfId="202" priority="65">
      <formula>$B$21+$E$21+$G$21&gt;=1</formula>
    </cfRule>
  </conditionalFormatting>
  <conditionalFormatting sqref="B41:D41 I41">
    <cfRule type="expression" dxfId="201" priority="64">
      <formula>$B$21+$E$21+$G$21&gt;=2</formula>
    </cfRule>
  </conditionalFormatting>
  <conditionalFormatting sqref="B42:D42 I42">
    <cfRule type="expression" dxfId="200" priority="63">
      <formula>$B$21+$E$21+$G$21&gt;=3</formula>
    </cfRule>
  </conditionalFormatting>
  <conditionalFormatting sqref="B43:D43 I43">
    <cfRule type="expression" dxfId="199" priority="62">
      <formula>$B$21+$E$21+$G$21&gt;=4</formula>
    </cfRule>
  </conditionalFormatting>
  <conditionalFormatting sqref="B44:D44 I44">
    <cfRule type="expression" dxfId="198" priority="61">
      <formula>$B$21+$E$21+$G$21&gt;=5</formula>
    </cfRule>
  </conditionalFormatting>
  <conditionalFormatting sqref="B45:D45 I45">
    <cfRule type="expression" dxfId="197" priority="60">
      <formula>$B$21+$E$21+$G$21&gt;=6</formula>
    </cfRule>
  </conditionalFormatting>
  <conditionalFormatting sqref="B46:D46 I46">
    <cfRule type="expression" dxfId="196" priority="59">
      <formula>$B$21+$E$21+$G$21&gt;=7</formula>
    </cfRule>
  </conditionalFormatting>
  <conditionalFormatting sqref="B47:D47 I47">
    <cfRule type="expression" dxfId="195" priority="58">
      <formula>$B$21+$E$21+$G$21&gt;=8</formula>
    </cfRule>
  </conditionalFormatting>
  <conditionalFormatting sqref="B48:D48 I48">
    <cfRule type="expression" dxfId="194" priority="57">
      <formula>$B$21+$E$21+$G$21&gt;=9</formula>
    </cfRule>
  </conditionalFormatting>
  <conditionalFormatting sqref="B49:D49 I49">
    <cfRule type="expression" dxfId="193" priority="56">
      <formula>$B$21+$E$21+$G$21&gt;=10</formula>
    </cfRule>
  </conditionalFormatting>
  <conditionalFormatting sqref="B50:D50 I50">
    <cfRule type="expression" dxfId="192" priority="55">
      <formula>$B$21+$E$21+$G$21&gt;=11</formula>
    </cfRule>
  </conditionalFormatting>
  <conditionalFormatting sqref="B51:D51 I51">
    <cfRule type="expression" dxfId="191" priority="54">
      <formula>$B$21+$E$21+$G$21&gt;=12</formula>
    </cfRule>
  </conditionalFormatting>
  <conditionalFormatting sqref="B52:D52 I52">
    <cfRule type="expression" dxfId="190" priority="53">
      <formula>$B$21+$E$21+$G$21&gt;=13</formula>
    </cfRule>
  </conditionalFormatting>
  <conditionalFormatting sqref="B53:D53 I53">
    <cfRule type="expression" dxfId="189" priority="52">
      <formula>$B$21+$E$21+$G$21&gt;=14</formula>
    </cfRule>
  </conditionalFormatting>
  <conditionalFormatting sqref="B54:D54 I54">
    <cfRule type="expression" dxfId="188" priority="51">
      <formula>$B$21+$E$21+$G$21&gt;=15</formula>
    </cfRule>
  </conditionalFormatting>
  <conditionalFormatting sqref="B55:D55 I55">
    <cfRule type="expression" dxfId="187" priority="50">
      <formula>$B$21+$E$21+$G$21&gt;=16</formula>
    </cfRule>
  </conditionalFormatting>
  <conditionalFormatting sqref="B56:D56 I56">
    <cfRule type="expression" dxfId="186" priority="49">
      <formula>$B$21+$E$21+$G$21&gt;=17</formula>
    </cfRule>
  </conditionalFormatting>
  <conditionalFormatting sqref="B57:D57 I57">
    <cfRule type="expression" dxfId="185" priority="48">
      <formula>$B$21+$E$21+$G$21&gt;=18</formula>
    </cfRule>
  </conditionalFormatting>
  <conditionalFormatting sqref="B58:D58 I58">
    <cfRule type="expression" dxfId="184" priority="47">
      <formula>$B$21+$E$21+$G$21&gt;=19</formula>
    </cfRule>
  </conditionalFormatting>
  <conditionalFormatting sqref="B59:D59 I59">
    <cfRule type="expression" dxfId="183" priority="46">
      <formula>$B$21+$E$21+$G$21&gt;=20</formula>
    </cfRule>
  </conditionalFormatting>
  <conditionalFormatting sqref="B60:D60 I60">
    <cfRule type="expression" dxfId="182" priority="45">
      <formula>$B$21+$E$21+$G$21&gt;=21</formula>
    </cfRule>
  </conditionalFormatting>
  <conditionalFormatting sqref="B61:D61 I61">
    <cfRule type="expression" dxfId="181" priority="44">
      <formula>$B$21+$E$21+$G$21&gt;=22</formula>
    </cfRule>
  </conditionalFormatting>
  <conditionalFormatting sqref="B62:D62 I62">
    <cfRule type="expression" dxfId="180" priority="43">
      <formula>$B$21+$E$21+$G$21&gt;=23</formula>
    </cfRule>
  </conditionalFormatting>
  <conditionalFormatting sqref="B63:D63 I63">
    <cfRule type="expression" dxfId="179" priority="42">
      <formula>$B$21+$E$21+$G$21&gt;=24</formula>
    </cfRule>
  </conditionalFormatting>
  <conditionalFormatting sqref="B64:D64 I64">
    <cfRule type="expression" dxfId="178" priority="41">
      <formula>$B$21+$E$21+$G$21&gt;=25</formula>
    </cfRule>
  </conditionalFormatting>
  <conditionalFormatting sqref="B65:D65 I65">
    <cfRule type="expression" dxfId="177" priority="40">
      <formula>$B$21+$E$21+$G$21&gt;=26</formula>
    </cfRule>
  </conditionalFormatting>
  <conditionalFormatting sqref="B66:D66 I66">
    <cfRule type="expression" dxfId="176" priority="39">
      <formula>$B$21+$E$21+$G$21&gt;=27</formula>
    </cfRule>
  </conditionalFormatting>
  <conditionalFormatting sqref="B67:D67 I67">
    <cfRule type="expression" dxfId="175" priority="38">
      <formula>$B$21+$E$21+$G$21&gt;=28</formula>
    </cfRule>
  </conditionalFormatting>
  <conditionalFormatting sqref="B68:D68 I68">
    <cfRule type="expression" dxfId="174" priority="37">
      <formula>$B$21+$E$21+$G$21&gt;=29</formula>
    </cfRule>
  </conditionalFormatting>
  <conditionalFormatting sqref="B69:D69 I69">
    <cfRule type="expression" dxfId="173" priority="36">
      <formula>$B$21+$E$21+$G$21&gt;=30</formula>
    </cfRule>
  </conditionalFormatting>
  <conditionalFormatting sqref="B40:L40">
    <cfRule type="expression" dxfId="172" priority="34">
      <formula>$A$40=TRUE</formula>
    </cfRule>
    <cfRule type="expression" dxfId="171" priority="97">
      <formula>$B$25+$E$25+$G$25&gt;=1</formula>
    </cfRule>
  </conditionalFormatting>
  <conditionalFormatting sqref="B41:L41">
    <cfRule type="expression" dxfId="170" priority="33">
      <formula>$A$41=TRUE</formula>
    </cfRule>
    <cfRule type="expression" dxfId="169" priority="96">
      <formula>$B$25+$E$25+$G$25&gt;=2</formula>
    </cfRule>
  </conditionalFormatting>
  <conditionalFormatting sqref="B42:L42">
    <cfRule type="expression" dxfId="168" priority="32">
      <formula>$A$42=TRUE</formula>
    </cfRule>
    <cfRule type="expression" dxfId="167" priority="95">
      <formula>$B$25+$E$25+$G$25&gt;=3</formula>
    </cfRule>
  </conditionalFormatting>
  <conditionalFormatting sqref="B43:L43">
    <cfRule type="expression" dxfId="166" priority="31">
      <formula>$A$43=TRUE</formula>
    </cfRule>
    <cfRule type="expression" dxfId="165" priority="94">
      <formula>$B$25+$E$25+$G$25&gt;=4</formula>
    </cfRule>
  </conditionalFormatting>
  <conditionalFormatting sqref="B44:L44">
    <cfRule type="expression" dxfId="164" priority="93">
      <formula>$B$25+$E$25+$G$25&gt;=5</formula>
    </cfRule>
    <cfRule type="expression" dxfId="163" priority="30">
      <formula>$A$44=TRUE</formula>
    </cfRule>
  </conditionalFormatting>
  <conditionalFormatting sqref="B45:L45">
    <cfRule type="expression" dxfId="162" priority="92">
      <formula>$B$25+$E$25+$G$25&gt;=6</formula>
    </cfRule>
    <cfRule type="expression" dxfId="161" priority="29">
      <formula>$A$45=TRUE</formula>
    </cfRule>
  </conditionalFormatting>
  <conditionalFormatting sqref="B46:L46">
    <cfRule type="expression" dxfId="160" priority="91">
      <formula>$B$25+$E$25+$G$25&gt;=7</formula>
    </cfRule>
    <cfRule type="expression" dxfId="159" priority="28">
      <formula>$A$46=TRUE</formula>
    </cfRule>
  </conditionalFormatting>
  <conditionalFormatting sqref="B47:L47">
    <cfRule type="expression" dxfId="158" priority="90">
      <formula>$B$25+$E$25+$G$25&gt;=8</formula>
    </cfRule>
    <cfRule type="expression" dxfId="157" priority="27">
      <formula>$A$47=TRUE</formula>
    </cfRule>
  </conditionalFormatting>
  <conditionalFormatting sqref="B48:L48">
    <cfRule type="expression" dxfId="156" priority="26">
      <formula>$A$48=TRUE</formula>
    </cfRule>
    <cfRule type="expression" dxfId="155" priority="89">
      <formula>$B$25+$E$25+$G$25&gt;=9</formula>
    </cfRule>
  </conditionalFormatting>
  <conditionalFormatting sqref="B49:L49">
    <cfRule type="expression" dxfId="154" priority="88">
      <formula>$B$25+$E$25+$G$25&gt;=10</formula>
    </cfRule>
    <cfRule type="expression" dxfId="153" priority="25">
      <formula>$A$49=TRUE</formula>
    </cfRule>
  </conditionalFormatting>
  <conditionalFormatting sqref="B50:L50">
    <cfRule type="expression" dxfId="152" priority="24">
      <formula>$A$50=TRUE</formula>
    </cfRule>
    <cfRule type="expression" dxfId="151" priority="87">
      <formula>$B$25+$E$25+$G$25&gt;=11</formula>
    </cfRule>
  </conditionalFormatting>
  <conditionalFormatting sqref="B51:L51">
    <cfRule type="expression" dxfId="150" priority="23">
      <formula>$A$51=TRUE</formula>
    </cfRule>
    <cfRule type="expression" dxfId="149" priority="86">
      <formula>$B$25+$E$25+$G$25&gt;=12</formula>
    </cfRule>
  </conditionalFormatting>
  <conditionalFormatting sqref="B52:L52">
    <cfRule type="expression" dxfId="148" priority="22">
      <formula>$A$52=TRUE</formula>
    </cfRule>
    <cfRule type="expression" dxfId="147" priority="85">
      <formula>$B$25+$E$25+$G$25&gt;=13</formula>
    </cfRule>
  </conditionalFormatting>
  <conditionalFormatting sqref="B53:L53">
    <cfRule type="expression" dxfId="146" priority="21">
      <formula>$A$53=TRUE</formula>
    </cfRule>
    <cfRule type="expression" dxfId="145" priority="84">
      <formula>$B$25+$E$25+$G$25&gt;=14</formula>
    </cfRule>
  </conditionalFormatting>
  <conditionalFormatting sqref="B54:L54">
    <cfRule type="expression" dxfId="144" priority="20">
      <formula>$A$54=TRUE</formula>
    </cfRule>
    <cfRule type="expression" dxfId="143" priority="83">
      <formula>$B$25+$E$25+$G$25&gt;=15</formula>
    </cfRule>
  </conditionalFormatting>
  <conditionalFormatting sqref="B55:L55">
    <cfRule type="expression" dxfId="142" priority="19">
      <formula>$A$55=TRUE</formula>
    </cfRule>
    <cfRule type="expression" dxfId="141" priority="82">
      <formula>$B$25+$E$25+$G$25&gt;=16</formula>
    </cfRule>
  </conditionalFormatting>
  <conditionalFormatting sqref="B56:L56">
    <cfRule type="expression" dxfId="140" priority="18">
      <formula>$A$56=TRUE</formula>
    </cfRule>
    <cfRule type="expression" dxfId="139" priority="81">
      <formula>$B$25+$E$25+$G$25&gt;=17</formula>
    </cfRule>
  </conditionalFormatting>
  <conditionalFormatting sqref="B57:L57">
    <cfRule type="expression" dxfId="138" priority="17">
      <formula>$A$57=TRUE</formula>
    </cfRule>
    <cfRule type="expression" dxfId="137" priority="80">
      <formula>$B$25+$E$25+$G$25&gt;=18</formula>
    </cfRule>
  </conditionalFormatting>
  <conditionalFormatting sqref="B58:L58">
    <cfRule type="expression" dxfId="136" priority="16">
      <formula>$A$58=TRUE</formula>
    </cfRule>
    <cfRule type="expression" dxfId="135" priority="79">
      <formula>$B$25+$E$25+$G$25&gt;=19</formula>
    </cfRule>
  </conditionalFormatting>
  <conditionalFormatting sqref="B59:L59">
    <cfRule type="expression" dxfId="134" priority="15">
      <formula>$A$59=TRUE</formula>
    </cfRule>
    <cfRule type="expression" dxfId="133" priority="78">
      <formula>$B$25+$E$25+$G$25&gt;=20</formula>
    </cfRule>
  </conditionalFormatting>
  <conditionalFormatting sqref="B60:L60">
    <cfRule type="expression" dxfId="132" priority="14">
      <formula>$A$60=TRUE</formula>
    </cfRule>
    <cfRule type="expression" dxfId="131" priority="77">
      <formula>$B$25+$E$25+$G$25&gt;=21</formula>
    </cfRule>
  </conditionalFormatting>
  <conditionalFormatting sqref="B61:L61">
    <cfRule type="expression" dxfId="130" priority="76">
      <formula>$B$25+$E$25+$G$25&gt;=22</formula>
    </cfRule>
    <cfRule type="expression" dxfId="129" priority="13">
      <formula>$A$61=TRUE</formula>
    </cfRule>
  </conditionalFormatting>
  <conditionalFormatting sqref="B62:L62">
    <cfRule type="expression" dxfId="128" priority="75">
      <formula>$B$25+$E$25+$G$25&gt;=23</formula>
    </cfRule>
    <cfRule type="expression" dxfId="127" priority="12">
      <formula>$A$62=TRUE</formula>
    </cfRule>
  </conditionalFormatting>
  <conditionalFormatting sqref="B63:L63">
    <cfRule type="expression" dxfId="126" priority="74">
      <formula>$B$25+$E$25+$G$25&gt;=24</formula>
    </cfRule>
    <cfRule type="expression" dxfId="125" priority="11">
      <formula>$A$63=TRUE</formula>
    </cfRule>
  </conditionalFormatting>
  <conditionalFormatting sqref="B64:L64">
    <cfRule type="expression" dxfId="124" priority="10">
      <formula>$A$64=TRUE</formula>
    </cfRule>
    <cfRule type="expression" dxfId="123" priority="73">
      <formula>$B$25+$E$25+$G$25&gt;=25</formula>
    </cfRule>
  </conditionalFormatting>
  <conditionalFormatting sqref="B65:L65">
    <cfRule type="expression" dxfId="122" priority="72">
      <formula>$B$25+$E$25+$G$25&gt;=26</formula>
    </cfRule>
    <cfRule type="expression" dxfId="121" priority="9">
      <formula>$A$65=TRUE</formula>
    </cfRule>
  </conditionalFormatting>
  <conditionalFormatting sqref="B66:L66">
    <cfRule type="expression" dxfId="120" priority="8">
      <formula>$A$66=TRUE</formula>
    </cfRule>
    <cfRule type="expression" dxfId="119" priority="71">
      <formula>$B$25+$E$25+$G$25&gt;=27</formula>
    </cfRule>
  </conditionalFormatting>
  <conditionalFormatting sqref="B67:L67">
    <cfRule type="expression" dxfId="118" priority="70">
      <formula>$B$25+$E$25+$G$25&gt;=28</formula>
    </cfRule>
    <cfRule type="expression" dxfId="117" priority="7">
      <formula>$A$67=TRUE</formula>
    </cfRule>
  </conditionalFormatting>
  <conditionalFormatting sqref="B68:L68">
    <cfRule type="expression" dxfId="116" priority="69">
      <formula>$B$25+$E$25+$G$25&gt;=29</formula>
    </cfRule>
    <cfRule type="expression" dxfId="115" priority="6">
      <formula>$A$68=TRUE</formula>
    </cfRule>
  </conditionalFormatting>
  <conditionalFormatting sqref="B69:L69">
    <cfRule type="expression" dxfId="114" priority="68">
      <formula>$B$25+$E$25+$G$25&gt;=30</formula>
    </cfRule>
    <cfRule type="expression" dxfId="113" priority="5">
      <formula>$A$69=TRUE</formula>
    </cfRule>
  </conditionalFormatting>
  <conditionalFormatting sqref="F16 H16">
    <cfRule type="expression" dxfId="112" priority="3">
      <formula>$M$18=5</formula>
    </cfRule>
    <cfRule type="expression" dxfId="111" priority="4">
      <formula>$L$18=5</formula>
    </cfRule>
  </conditionalFormatting>
  <conditionalFormatting sqref="H12:I12">
    <cfRule type="expression" dxfId="110" priority="67">
      <formula>$G$12=TRUE</formula>
    </cfRule>
  </conditionalFormatting>
  <conditionalFormatting sqref="H14:I14">
    <cfRule type="expression" dxfId="109" priority="35">
      <formula>$G$14=TRUE</formula>
    </cfRule>
  </conditionalFormatting>
  <hyperlinks>
    <hyperlink ref="B9:L9" location="'C. Click, CL Price'!B102:B106" display="  Please reffer to 'C:Click/Click Listen Price List ＞ How to Order ＞ How to Duplicate'" xr:uid="{00000000-0004-0000-0500-000000000000}"/>
  </hyperlinks>
  <printOptions horizontalCentered="1" verticalCentered="1"/>
  <pageMargins left="0.31496062992125984" right="0.31496062992125984" top="0.35433070866141736" bottom="0.35433070866141736" header="0" footer="0"/>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2</xdr:col>
                    <xdr:colOff>107950</xdr:colOff>
                    <xdr:row>11</xdr:row>
                    <xdr:rowOff>50800</xdr:rowOff>
                  </from>
                  <to>
                    <xdr:col>5</xdr:col>
                    <xdr:colOff>425450</xdr:colOff>
                    <xdr:row>11</xdr:row>
                    <xdr:rowOff>336550</xdr:rowOff>
                  </to>
                </anchor>
              </controlPr>
            </control>
          </mc:Choice>
        </mc:AlternateContent>
        <mc:AlternateContent xmlns:mc="http://schemas.openxmlformats.org/markup-compatibility/2006">
          <mc:Choice Requires="x14">
            <control shapeId="5122" r:id="rId5" name="Check Box 2">
              <controlPr locked="0" defaultSize="0" autoFill="0" autoLine="0" autoPict="0">
                <anchor moveWithCells="1">
                  <from>
                    <xdr:col>2</xdr:col>
                    <xdr:colOff>196850</xdr:colOff>
                    <xdr:row>38</xdr:row>
                    <xdr:rowOff>171450</xdr:rowOff>
                  </from>
                  <to>
                    <xdr:col>2</xdr:col>
                    <xdr:colOff>425450</xdr:colOff>
                    <xdr:row>40</xdr:row>
                    <xdr:rowOff>38100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209550</xdr:colOff>
                    <xdr:row>11</xdr:row>
                    <xdr:rowOff>69850</xdr:rowOff>
                  </from>
                  <to>
                    <xdr:col>7</xdr:col>
                    <xdr:colOff>393700</xdr:colOff>
                    <xdr:row>11</xdr:row>
                    <xdr:rowOff>298450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xdr:col>
                    <xdr:colOff>177800</xdr:colOff>
                    <xdr:row>36</xdr:row>
                    <xdr:rowOff>76200</xdr:rowOff>
                  </from>
                  <to>
                    <xdr:col>1</xdr:col>
                    <xdr:colOff>361950</xdr:colOff>
                    <xdr:row>36</xdr:row>
                    <xdr:rowOff>444500</xdr:rowOff>
                  </to>
                </anchor>
              </controlPr>
            </control>
          </mc:Choice>
        </mc:AlternateContent>
        <mc:AlternateContent xmlns:mc="http://schemas.openxmlformats.org/markup-compatibility/2006">
          <mc:Choice Requires="x14">
            <control shapeId="5125" r:id="rId8" name="Check Box 5">
              <controlPr locked="0" defaultSize="0" autoFill="0" autoLine="0" autoPict="0">
                <anchor moveWithCells="1">
                  <from>
                    <xdr:col>2</xdr:col>
                    <xdr:colOff>196850</xdr:colOff>
                    <xdr:row>39</xdr:row>
                    <xdr:rowOff>184150</xdr:rowOff>
                  </from>
                  <to>
                    <xdr:col>2</xdr:col>
                    <xdr:colOff>425450</xdr:colOff>
                    <xdr:row>41</xdr:row>
                    <xdr:rowOff>19050</xdr:rowOff>
                  </to>
                </anchor>
              </controlPr>
            </control>
          </mc:Choice>
        </mc:AlternateContent>
        <mc:AlternateContent xmlns:mc="http://schemas.openxmlformats.org/markup-compatibility/2006">
          <mc:Choice Requires="x14">
            <control shapeId="5126" r:id="rId9" name="Check Box 6">
              <controlPr locked="0" defaultSize="0" autoFill="0" autoLine="0" autoPict="0">
                <anchor moveWithCells="1">
                  <from>
                    <xdr:col>2</xdr:col>
                    <xdr:colOff>196850</xdr:colOff>
                    <xdr:row>40</xdr:row>
                    <xdr:rowOff>184150</xdr:rowOff>
                  </from>
                  <to>
                    <xdr:col>2</xdr:col>
                    <xdr:colOff>425450</xdr:colOff>
                    <xdr:row>42</xdr:row>
                    <xdr:rowOff>19050</xdr:rowOff>
                  </to>
                </anchor>
              </controlPr>
            </control>
          </mc:Choice>
        </mc:AlternateContent>
        <mc:AlternateContent xmlns:mc="http://schemas.openxmlformats.org/markup-compatibility/2006">
          <mc:Choice Requires="x14">
            <control shapeId="5127" r:id="rId10" name="Check Box 7">
              <controlPr locked="0" defaultSize="0" autoFill="0" autoLine="0" autoPict="0">
                <anchor moveWithCells="1">
                  <from>
                    <xdr:col>2</xdr:col>
                    <xdr:colOff>196850</xdr:colOff>
                    <xdr:row>41</xdr:row>
                    <xdr:rowOff>184150</xdr:rowOff>
                  </from>
                  <to>
                    <xdr:col>2</xdr:col>
                    <xdr:colOff>425450</xdr:colOff>
                    <xdr:row>43</xdr:row>
                    <xdr:rowOff>19050</xdr:rowOff>
                  </to>
                </anchor>
              </controlPr>
            </control>
          </mc:Choice>
        </mc:AlternateContent>
        <mc:AlternateContent xmlns:mc="http://schemas.openxmlformats.org/markup-compatibility/2006">
          <mc:Choice Requires="x14">
            <control shapeId="5128" r:id="rId11" name="Check Box 8">
              <controlPr locked="0" defaultSize="0" autoFill="0" autoLine="0" autoPict="0">
                <anchor moveWithCells="1">
                  <from>
                    <xdr:col>2</xdr:col>
                    <xdr:colOff>196850</xdr:colOff>
                    <xdr:row>42</xdr:row>
                    <xdr:rowOff>184150</xdr:rowOff>
                  </from>
                  <to>
                    <xdr:col>2</xdr:col>
                    <xdr:colOff>425450</xdr:colOff>
                    <xdr:row>44</xdr:row>
                    <xdr:rowOff>19050</xdr:rowOff>
                  </to>
                </anchor>
              </controlPr>
            </control>
          </mc:Choice>
        </mc:AlternateContent>
        <mc:AlternateContent xmlns:mc="http://schemas.openxmlformats.org/markup-compatibility/2006">
          <mc:Choice Requires="x14">
            <control shapeId="5129" r:id="rId12" name="Check Box 9">
              <controlPr locked="0" defaultSize="0" autoFill="0" autoLine="0" autoPict="0">
                <anchor moveWithCells="1">
                  <from>
                    <xdr:col>2</xdr:col>
                    <xdr:colOff>196850</xdr:colOff>
                    <xdr:row>43</xdr:row>
                    <xdr:rowOff>184150</xdr:rowOff>
                  </from>
                  <to>
                    <xdr:col>2</xdr:col>
                    <xdr:colOff>425450</xdr:colOff>
                    <xdr:row>45</xdr:row>
                    <xdr:rowOff>19050</xdr:rowOff>
                  </to>
                </anchor>
              </controlPr>
            </control>
          </mc:Choice>
        </mc:AlternateContent>
        <mc:AlternateContent xmlns:mc="http://schemas.openxmlformats.org/markup-compatibility/2006">
          <mc:Choice Requires="x14">
            <control shapeId="5130" r:id="rId13" name="Check Box 10">
              <controlPr locked="0" defaultSize="0" autoFill="0" autoLine="0" autoPict="0">
                <anchor moveWithCells="1">
                  <from>
                    <xdr:col>2</xdr:col>
                    <xdr:colOff>196850</xdr:colOff>
                    <xdr:row>44</xdr:row>
                    <xdr:rowOff>184150</xdr:rowOff>
                  </from>
                  <to>
                    <xdr:col>2</xdr:col>
                    <xdr:colOff>425450</xdr:colOff>
                    <xdr:row>46</xdr:row>
                    <xdr:rowOff>19050</xdr:rowOff>
                  </to>
                </anchor>
              </controlPr>
            </control>
          </mc:Choice>
        </mc:AlternateContent>
        <mc:AlternateContent xmlns:mc="http://schemas.openxmlformats.org/markup-compatibility/2006">
          <mc:Choice Requires="x14">
            <control shapeId="5131" r:id="rId14" name="Check Box 11">
              <controlPr locked="0" defaultSize="0" autoFill="0" autoLine="0" autoPict="0">
                <anchor moveWithCells="1">
                  <from>
                    <xdr:col>2</xdr:col>
                    <xdr:colOff>196850</xdr:colOff>
                    <xdr:row>45</xdr:row>
                    <xdr:rowOff>184150</xdr:rowOff>
                  </from>
                  <to>
                    <xdr:col>2</xdr:col>
                    <xdr:colOff>425450</xdr:colOff>
                    <xdr:row>47</xdr:row>
                    <xdr:rowOff>19050</xdr:rowOff>
                  </to>
                </anchor>
              </controlPr>
            </control>
          </mc:Choice>
        </mc:AlternateContent>
        <mc:AlternateContent xmlns:mc="http://schemas.openxmlformats.org/markup-compatibility/2006">
          <mc:Choice Requires="x14">
            <control shapeId="5132" r:id="rId15" name="Check Box 12">
              <controlPr locked="0" defaultSize="0" autoFill="0" autoLine="0" autoPict="0">
                <anchor moveWithCells="1">
                  <from>
                    <xdr:col>2</xdr:col>
                    <xdr:colOff>196850</xdr:colOff>
                    <xdr:row>46</xdr:row>
                    <xdr:rowOff>184150</xdr:rowOff>
                  </from>
                  <to>
                    <xdr:col>2</xdr:col>
                    <xdr:colOff>425450</xdr:colOff>
                    <xdr:row>48</xdr:row>
                    <xdr:rowOff>19050</xdr:rowOff>
                  </to>
                </anchor>
              </controlPr>
            </control>
          </mc:Choice>
        </mc:AlternateContent>
        <mc:AlternateContent xmlns:mc="http://schemas.openxmlformats.org/markup-compatibility/2006">
          <mc:Choice Requires="x14">
            <control shapeId="5133" r:id="rId16" name="Check Box 13">
              <controlPr locked="0" defaultSize="0" autoFill="0" autoLine="0" autoPict="0">
                <anchor moveWithCells="1">
                  <from>
                    <xdr:col>2</xdr:col>
                    <xdr:colOff>196850</xdr:colOff>
                    <xdr:row>47</xdr:row>
                    <xdr:rowOff>184150</xdr:rowOff>
                  </from>
                  <to>
                    <xdr:col>2</xdr:col>
                    <xdr:colOff>425450</xdr:colOff>
                    <xdr:row>49</xdr:row>
                    <xdr:rowOff>19050</xdr:rowOff>
                  </to>
                </anchor>
              </controlPr>
            </control>
          </mc:Choice>
        </mc:AlternateContent>
        <mc:AlternateContent xmlns:mc="http://schemas.openxmlformats.org/markup-compatibility/2006">
          <mc:Choice Requires="x14">
            <control shapeId="5134" r:id="rId17" name="Check Box 14">
              <controlPr locked="0" defaultSize="0" autoFill="0" autoLine="0" autoPict="0">
                <anchor moveWithCells="1">
                  <from>
                    <xdr:col>2</xdr:col>
                    <xdr:colOff>196850</xdr:colOff>
                    <xdr:row>48</xdr:row>
                    <xdr:rowOff>184150</xdr:rowOff>
                  </from>
                  <to>
                    <xdr:col>2</xdr:col>
                    <xdr:colOff>425450</xdr:colOff>
                    <xdr:row>50</xdr:row>
                    <xdr:rowOff>19050</xdr:rowOff>
                  </to>
                </anchor>
              </controlPr>
            </control>
          </mc:Choice>
        </mc:AlternateContent>
        <mc:AlternateContent xmlns:mc="http://schemas.openxmlformats.org/markup-compatibility/2006">
          <mc:Choice Requires="x14">
            <control shapeId="5135" r:id="rId18" name="Check Box 15">
              <controlPr locked="0" defaultSize="0" autoFill="0" autoLine="0" autoPict="0">
                <anchor moveWithCells="1">
                  <from>
                    <xdr:col>2</xdr:col>
                    <xdr:colOff>196850</xdr:colOff>
                    <xdr:row>49</xdr:row>
                    <xdr:rowOff>184150</xdr:rowOff>
                  </from>
                  <to>
                    <xdr:col>2</xdr:col>
                    <xdr:colOff>425450</xdr:colOff>
                    <xdr:row>51</xdr:row>
                    <xdr:rowOff>19050</xdr:rowOff>
                  </to>
                </anchor>
              </controlPr>
            </control>
          </mc:Choice>
        </mc:AlternateContent>
        <mc:AlternateContent xmlns:mc="http://schemas.openxmlformats.org/markup-compatibility/2006">
          <mc:Choice Requires="x14">
            <control shapeId="5136" r:id="rId19" name="Check Box 16">
              <controlPr locked="0" defaultSize="0" autoFill="0" autoLine="0" autoPict="0">
                <anchor moveWithCells="1">
                  <from>
                    <xdr:col>2</xdr:col>
                    <xdr:colOff>196850</xdr:colOff>
                    <xdr:row>50</xdr:row>
                    <xdr:rowOff>184150</xdr:rowOff>
                  </from>
                  <to>
                    <xdr:col>2</xdr:col>
                    <xdr:colOff>425450</xdr:colOff>
                    <xdr:row>52</xdr:row>
                    <xdr:rowOff>19050</xdr:rowOff>
                  </to>
                </anchor>
              </controlPr>
            </control>
          </mc:Choice>
        </mc:AlternateContent>
        <mc:AlternateContent xmlns:mc="http://schemas.openxmlformats.org/markup-compatibility/2006">
          <mc:Choice Requires="x14">
            <control shapeId="5137" r:id="rId20" name="Check Box 17">
              <controlPr locked="0" defaultSize="0" autoFill="0" autoLine="0" autoPict="0">
                <anchor moveWithCells="1">
                  <from>
                    <xdr:col>2</xdr:col>
                    <xdr:colOff>196850</xdr:colOff>
                    <xdr:row>51</xdr:row>
                    <xdr:rowOff>184150</xdr:rowOff>
                  </from>
                  <to>
                    <xdr:col>2</xdr:col>
                    <xdr:colOff>425450</xdr:colOff>
                    <xdr:row>53</xdr:row>
                    <xdr:rowOff>19050</xdr:rowOff>
                  </to>
                </anchor>
              </controlPr>
            </control>
          </mc:Choice>
        </mc:AlternateContent>
        <mc:AlternateContent xmlns:mc="http://schemas.openxmlformats.org/markup-compatibility/2006">
          <mc:Choice Requires="x14">
            <control shapeId="5138" r:id="rId21" name="Check Box 18">
              <controlPr locked="0" defaultSize="0" autoFill="0" autoLine="0" autoPict="0">
                <anchor moveWithCells="1">
                  <from>
                    <xdr:col>2</xdr:col>
                    <xdr:colOff>196850</xdr:colOff>
                    <xdr:row>52</xdr:row>
                    <xdr:rowOff>184150</xdr:rowOff>
                  </from>
                  <to>
                    <xdr:col>2</xdr:col>
                    <xdr:colOff>425450</xdr:colOff>
                    <xdr:row>54</xdr:row>
                    <xdr:rowOff>19050</xdr:rowOff>
                  </to>
                </anchor>
              </controlPr>
            </control>
          </mc:Choice>
        </mc:AlternateContent>
        <mc:AlternateContent xmlns:mc="http://schemas.openxmlformats.org/markup-compatibility/2006">
          <mc:Choice Requires="x14">
            <control shapeId="5139" r:id="rId22" name="Check Box 19">
              <controlPr locked="0" defaultSize="0" autoFill="0" autoLine="0" autoPict="0">
                <anchor moveWithCells="1">
                  <from>
                    <xdr:col>2</xdr:col>
                    <xdr:colOff>196850</xdr:colOff>
                    <xdr:row>53</xdr:row>
                    <xdr:rowOff>184150</xdr:rowOff>
                  </from>
                  <to>
                    <xdr:col>2</xdr:col>
                    <xdr:colOff>425450</xdr:colOff>
                    <xdr:row>55</xdr:row>
                    <xdr:rowOff>19050</xdr:rowOff>
                  </to>
                </anchor>
              </controlPr>
            </control>
          </mc:Choice>
        </mc:AlternateContent>
        <mc:AlternateContent xmlns:mc="http://schemas.openxmlformats.org/markup-compatibility/2006">
          <mc:Choice Requires="x14">
            <control shapeId="5140" r:id="rId23" name="Check Box 20">
              <controlPr locked="0" defaultSize="0" autoFill="0" autoLine="0" autoPict="0">
                <anchor moveWithCells="1">
                  <from>
                    <xdr:col>2</xdr:col>
                    <xdr:colOff>196850</xdr:colOff>
                    <xdr:row>54</xdr:row>
                    <xdr:rowOff>184150</xdr:rowOff>
                  </from>
                  <to>
                    <xdr:col>2</xdr:col>
                    <xdr:colOff>425450</xdr:colOff>
                    <xdr:row>56</xdr:row>
                    <xdr:rowOff>19050</xdr:rowOff>
                  </to>
                </anchor>
              </controlPr>
            </control>
          </mc:Choice>
        </mc:AlternateContent>
        <mc:AlternateContent xmlns:mc="http://schemas.openxmlformats.org/markup-compatibility/2006">
          <mc:Choice Requires="x14">
            <control shapeId="5141" r:id="rId24" name="Check Box 21">
              <controlPr locked="0" defaultSize="0" autoFill="0" autoLine="0" autoPict="0">
                <anchor moveWithCells="1">
                  <from>
                    <xdr:col>2</xdr:col>
                    <xdr:colOff>196850</xdr:colOff>
                    <xdr:row>55</xdr:row>
                    <xdr:rowOff>184150</xdr:rowOff>
                  </from>
                  <to>
                    <xdr:col>2</xdr:col>
                    <xdr:colOff>425450</xdr:colOff>
                    <xdr:row>57</xdr:row>
                    <xdr:rowOff>19050</xdr:rowOff>
                  </to>
                </anchor>
              </controlPr>
            </control>
          </mc:Choice>
        </mc:AlternateContent>
        <mc:AlternateContent xmlns:mc="http://schemas.openxmlformats.org/markup-compatibility/2006">
          <mc:Choice Requires="x14">
            <control shapeId="5142" r:id="rId25" name="Check Box 22">
              <controlPr locked="0" defaultSize="0" autoFill="0" autoLine="0" autoPict="0">
                <anchor moveWithCells="1">
                  <from>
                    <xdr:col>2</xdr:col>
                    <xdr:colOff>196850</xdr:colOff>
                    <xdr:row>56</xdr:row>
                    <xdr:rowOff>184150</xdr:rowOff>
                  </from>
                  <to>
                    <xdr:col>2</xdr:col>
                    <xdr:colOff>425450</xdr:colOff>
                    <xdr:row>58</xdr:row>
                    <xdr:rowOff>19050</xdr:rowOff>
                  </to>
                </anchor>
              </controlPr>
            </control>
          </mc:Choice>
        </mc:AlternateContent>
        <mc:AlternateContent xmlns:mc="http://schemas.openxmlformats.org/markup-compatibility/2006">
          <mc:Choice Requires="x14">
            <control shapeId="5143" r:id="rId26" name="Check Box 23">
              <controlPr locked="0" defaultSize="0" autoFill="0" autoLine="0" autoPict="0">
                <anchor moveWithCells="1">
                  <from>
                    <xdr:col>2</xdr:col>
                    <xdr:colOff>196850</xdr:colOff>
                    <xdr:row>57</xdr:row>
                    <xdr:rowOff>184150</xdr:rowOff>
                  </from>
                  <to>
                    <xdr:col>2</xdr:col>
                    <xdr:colOff>425450</xdr:colOff>
                    <xdr:row>59</xdr:row>
                    <xdr:rowOff>19050</xdr:rowOff>
                  </to>
                </anchor>
              </controlPr>
            </control>
          </mc:Choice>
        </mc:AlternateContent>
        <mc:AlternateContent xmlns:mc="http://schemas.openxmlformats.org/markup-compatibility/2006">
          <mc:Choice Requires="x14">
            <control shapeId="5144" r:id="rId27" name="Check Box 24">
              <controlPr locked="0" defaultSize="0" autoFill="0" autoLine="0" autoPict="0">
                <anchor moveWithCells="1">
                  <from>
                    <xdr:col>2</xdr:col>
                    <xdr:colOff>196850</xdr:colOff>
                    <xdr:row>58</xdr:row>
                    <xdr:rowOff>184150</xdr:rowOff>
                  </from>
                  <to>
                    <xdr:col>2</xdr:col>
                    <xdr:colOff>425450</xdr:colOff>
                    <xdr:row>60</xdr:row>
                    <xdr:rowOff>19050</xdr:rowOff>
                  </to>
                </anchor>
              </controlPr>
            </control>
          </mc:Choice>
        </mc:AlternateContent>
        <mc:AlternateContent xmlns:mc="http://schemas.openxmlformats.org/markup-compatibility/2006">
          <mc:Choice Requires="x14">
            <control shapeId="5145" r:id="rId28" name="Check Box 25">
              <controlPr locked="0" defaultSize="0" autoFill="0" autoLine="0" autoPict="0">
                <anchor moveWithCells="1">
                  <from>
                    <xdr:col>2</xdr:col>
                    <xdr:colOff>196850</xdr:colOff>
                    <xdr:row>59</xdr:row>
                    <xdr:rowOff>184150</xdr:rowOff>
                  </from>
                  <to>
                    <xdr:col>2</xdr:col>
                    <xdr:colOff>425450</xdr:colOff>
                    <xdr:row>61</xdr:row>
                    <xdr:rowOff>19050</xdr:rowOff>
                  </to>
                </anchor>
              </controlPr>
            </control>
          </mc:Choice>
        </mc:AlternateContent>
        <mc:AlternateContent xmlns:mc="http://schemas.openxmlformats.org/markup-compatibility/2006">
          <mc:Choice Requires="x14">
            <control shapeId="5146" r:id="rId29" name="Check Box 26">
              <controlPr locked="0" defaultSize="0" autoFill="0" autoLine="0" autoPict="0">
                <anchor moveWithCells="1">
                  <from>
                    <xdr:col>2</xdr:col>
                    <xdr:colOff>196850</xdr:colOff>
                    <xdr:row>60</xdr:row>
                    <xdr:rowOff>184150</xdr:rowOff>
                  </from>
                  <to>
                    <xdr:col>2</xdr:col>
                    <xdr:colOff>425450</xdr:colOff>
                    <xdr:row>62</xdr:row>
                    <xdr:rowOff>19050</xdr:rowOff>
                  </to>
                </anchor>
              </controlPr>
            </control>
          </mc:Choice>
        </mc:AlternateContent>
        <mc:AlternateContent xmlns:mc="http://schemas.openxmlformats.org/markup-compatibility/2006">
          <mc:Choice Requires="x14">
            <control shapeId="5147" r:id="rId30" name="Check Box 27">
              <controlPr locked="0" defaultSize="0" autoFill="0" autoLine="0" autoPict="0">
                <anchor moveWithCells="1">
                  <from>
                    <xdr:col>2</xdr:col>
                    <xdr:colOff>196850</xdr:colOff>
                    <xdr:row>61</xdr:row>
                    <xdr:rowOff>184150</xdr:rowOff>
                  </from>
                  <to>
                    <xdr:col>2</xdr:col>
                    <xdr:colOff>425450</xdr:colOff>
                    <xdr:row>63</xdr:row>
                    <xdr:rowOff>19050</xdr:rowOff>
                  </to>
                </anchor>
              </controlPr>
            </control>
          </mc:Choice>
        </mc:AlternateContent>
        <mc:AlternateContent xmlns:mc="http://schemas.openxmlformats.org/markup-compatibility/2006">
          <mc:Choice Requires="x14">
            <control shapeId="5148" r:id="rId31" name="Check Box 28">
              <controlPr locked="0" defaultSize="0" autoFill="0" autoLine="0" autoPict="0">
                <anchor moveWithCells="1">
                  <from>
                    <xdr:col>2</xdr:col>
                    <xdr:colOff>196850</xdr:colOff>
                    <xdr:row>62</xdr:row>
                    <xdr:rowOff>184150</xdr:rowOff>
                  </from>
                  <to>
                    <xdr:col>2</xdr:col>
                    <xdr:colOff>425450</xdr:colOff>
                    <xdr:row>64</xdr:row>
                    <xdr:rowOff>19050</xdr:rowOff>
                  </to>
                </anchor>
              </controlPr>
            </control>
          </mc:Choice>
        </mc:AlternateContent>
        <mc:AlternateContent xmlns:mc="http://schemas.openxmlformats.org/markup-compatibility/2006">
          <mc:Choice Requires="x14">
            <control shapeId="5149" r:id="rId32" name="Check Box 29">
              <controlPr locked="0" defaultSize="0" autoFill="0" autoLine="0" autoPict="0">
                <anchor moveWithCells="1">
                  <from>
                    <xdr:col>2</xdr:col>
                    <xdr:colOff>196850</xdr:colOff>
                    <xdr:row>63</xdr:row>
                    <xdr:rowOff>184150</xdr:rowOff>
                  </from>
                  <to>
                    <xdr:col>2</xdr:col>
                    <xdr:colOff>425450</xdr:colOff>
                    <xdr:row>65</xdr:row>
                    <xdr:rowOff>19050</xdr:rowOff>
                  </to>
                </anchor>
              </controlPr>
            </control>
          </mc:Choice>
        </mc:AlternateContent>
        <mc:AlternateContent xmlns:mc="http://schemas.openxmlformats.org/markup-compatibility/2006">
          <mc:Choice Requires="x14">
            <control shapeId="5150" r:id="rId33" name="Check Box 30">
              <controlPr locked="0" defaultSize="0" autoFill="0" autoLine="0" autoPict="0">
                <anchor moveWithCells="1">
                  <from>
                    <xdr:col>2</xdr:col>
                    <xdr:colOff>196850</xdr:colOff>
                    <xdr:row>64</xdr:row>
                    <xdr:rowOff>184150</xdr:rowOff>
                  </from>
                  <to>
                    <xdr:col>2</xdr:col>
                    <xdr:colOff>425450</xdr:colOff>
                    <xdr:row>66</xdr:row>
                    <xdr:rowOff>19050</xdr:rowOff>
                  </to>
                </anchor>
              </controlPr>
            </control>
          </mc:Choice>
        </mc:AlternateContent>
        <mc:AlternateContent xmlns:mc="http://schemas.openxmlformats.org/markup-compatibility/2006">
          <mc:Choice Requires="x14">
            <control shapeId="5151" r:id="rId34" name="Check Box 31">
              <controlPr locked="0" defaultSize="0" autoFill="0" autoLine="0" autoPict="0">
                <anchor moveWithCells="1">
                  <from>
                    <xdr:col>2</xdr:col>
                    <xdr:colOff>196850</xdr:colOff>
                    <xdr:row>65</xdr:row>
                    <xdr:rowOff>184150</xdr:rowOff>
                  </from>
                  <to>
                    <xdr:col>2</xdr:col>
                    <xdr:colOff>425450</xdr:colOff>
                    <xdr:row>67</xdr:row>
                    <xdr:rowOff>19050</xdr:rowOff>
                  </to>
                </anchor>
              </controlPr>
            </control>
          </mc:Choice>
        </mc:AlternateContent>
        <mc:AlternateContent xmlns:mc="http://schemas.openxmlformats.org/markup-compatibility/2006">
          <mc:Choice Requires="x14">
            <control shapeId="5152" r:id="rId35" name="Check Box 32">
              <controlPr locked="0" defaultSize="0" autoFill="0" autoLine="0" autoPict="0">
                <anchor moveWithCells="1">
                  <from>
                    <xdr:col>2</xdr:col>
                    <xdr:colOff>196850</xdr:colOff>
                    <xdr:row>66</xdr:row>
                    <xdr:rowOff>184150</xdr:rowOff>
                  </from>
                  <to>
                    <xdr:col>2</xdr:col>
                    <xdr:colOff>425450</xdr:colOff>
                    <xdr:row>68</xdr:row>
                    <xdr:rowOff>19050</xdr:rowOff>
                  </to>
                </anchor>
              </controlPr>
            </control>
          </mc:Choice>
        </mc:AlternateContent>
        <mc:AlternateContent xmlns:mc="http://schemas.openxmlformats.org/markup-compatibility/2006">
          <mc:Choice Requires="x14">
            <control shapeId="5153" r:id="rId36" name="Check Box 33">
              <controlPr locked="0" defaultSize="0" autoFill="0" autoLine="0" autoPict="0">
                <anchor moveWithCells="1">
                  <from>
                    <xdr:col>2</xdr:col>
                    <xdr:colOff>196850</xdr:colOff>
                    <xdr:row>67</xdr:row>
                    <xdr:rowOff>184150</xdr:rowOff>
                  </from>
                  <to>
                    <xdr:col>2</xdr:col>
                    <xdr:colOff>425450</xdr:colOff>
                    <xdr:row>69</xdr:row>
                    <xdr:rowOff>25400</xdr:rowOff>
                  </to>
                </anchor>
              </controlPr>
            </control>
          </mc:Choice>
        </mc:AlternateContent>
        <mc:AlternateContent xmlns:mc="http://schemas.openxmlformats.org/markup-compatibility/2006">
          <mc:Choice Requires="x14">
            <control shapeId="5154" r:id="rId37" name="Drop Down 34">
              <controlPr defaultSize="0" autoLine="0" autoPict="0">
                <anchor moveWithCells="1">
                  <from>
                    <xdr:col>2</xdr:col>
                    <xdr:colOff>95250</xdr:colOff>
                    <xdr:row>13</xdr:row>
                    <xdr:rowOff>44450</xdr:rowOff>
                  </from>
                  <to>
                    <xdr:col>5</xdr:col>
                    <xdr:colOff>412750</xdr:colOff>
                    <xdr:row>13</xdr:row>
                    <xdr:rowOff>330200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7</xdr:col>
                    <xdr:colOff>215900</xdr:colOff>
                    <xdr:row>13</xdr:row>
                    <xdr:rowOff>63500</xdr:rowOff>
                  </from>
                  <to>
                    <xdr:col>7</xdr:col>
                    <xdr:colOff>400050</xdr:colOff>
                    <xdr:row>13</xdr:row>
                    <xdr:rowOff>292100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99FF"/>
    <pageSetUpPr fitToPage="1"/>
  </sheetPr>
  <dimension ref="A1:Q49"/>
  <sheetViews>
    <sheetView showGridLines="0" workbookViewId="0">
      <selection activeCell="B15" sqref="B15:O15"/>
    </sheetView>
  </sheetViews>
  <sheetFormatPr defaultColWidth="9.08984375" defaultRowHeight="14.5"/>
  <cols>
    <col min="1" max="1" width="3.81640625" style="1" customWidth="1"/>
    <col min="2" max="2" width="3.6328125" style="1" customWidth="1"/>
    <col min="3" max="3" width="3.453125" style="1" customWidth="1"/>
    <col min="4" max="4" width="6.81640625" style="1" customWidth="1"/>
    <col min="5" max="5" width="6.08984375" style="1" customWidth="1"/>
    <col min="6" max="6" width="9.26953125" style="1" customWidth="1"/>
    <col min="7" max="7" width="9.36328125" style="1" bestFit="1" customWidth="1"/>
    <col min="8" max="8" width="10.7265625" style="1" bestFit="1" customWidth="1"/>
    <col min="9" max="9" width="5.1796875" style="1" customWidth="1"/>
    <col min="10" max="10" width="5.453125" style="1" customWidth="1"/>
    <col min="11" max="11" width="9.08984375" style="1"/>
    <col min="12" max="12" width="10.6328125" style="1" customWidth="1"/>
    <col min="13" max="13" width="11.36328125" style="1" customWidth="1"/>
    <col min="14" max="14" width="5.08984375" style="1" customWidth="1"/>
    <col min="15" max="15" width="10.6328125" style="1" customWidth="1"/>
    <col min="16" max="16" width="2.36328125" style="1" customWidth="1"/>
    <col min="17" max="16384" width="9.08984375" style="1"/>
  </cols>
  <sheetData>
    <row r="1" spans="1:17" ht="57.4" customHeight="1">
      <c r="Q1" s="164"/>
    </row>
    <row r="2" spans="1:17" ht="7" customHeight="1">
      <c r="Q2" s="164"/>
    </row>
    <row r="3" spans="1:17" ht="19" thickBot="1">
      <c r="A3" s="627" t="s">
        <v>152</v>
      </c>
      <c r="B3" s="627"/>
      <c r="C3" s="627"/>
      <c r="D3" s="941"/>
      <c r="E3" s="941"/>
      <c r="F3" s="941"/>
      <c r="G3" s="941"/>
      <c r="H3" s="146"/>
      <c r="I3" s="146"/>
      <c r="J3" s="146"/>
      <c r="O3" s="794" t="s">
        <v>436</v>
      </c>
      <c r="P3" s="794"/>
      <c r="Q3" s="164"/>
    </row>
    <row r="4" spans="1:17" ht="6" customHeight="1">
      <c r="A4" s="19"/>
      <c r="B4" s="55"/>
      <c r="C4" s="55"/>
      <c r="D4" s="146"/>
      <c r="E4" s="146"/>
      <c r="F4" s="146"/>
      <c r="G4" s="146"/>
      <c r="H4" s="146"/>
      <c r="I4" s="146"/>
      <c r="J4" s="146"/>
      <c r="Q4" s="164"/>
    </row>
    <row r="5" spans="1:17" ht="19" thickBot="1">
      <c r="A5" s="628" t="s">
        <v>153</v>
      </c>
      <c r="B5" s="628"/>
      <c r="C5" s="628"/>
      <c r="D5" s="915"/>
      <c r="E5" s="915"/>
      <c r="F5" s="915"/>
      <c r="G5" s="915"/>
      <c r="H5" s="915"/>
      <c r="I5" s="915"/>
      <c r="J5" s="915"/>
      <c r="L5" s="211" t="s">
        <v>154</v>
      </c>
      <c r="M5" s="915"/>
      <c r="N5" s="915"/>
      <c r="O5" s="915"/>
      <c r="Q5" s="164"/>
    </row>
    <row r="6" spans="1:17">
      <c r="Q6" s="164"/>
    </row>
    <row r="7" spans="1:17" ht="15.5" thickBot="1">
      <c r="A7" s="252" t="s">
        <v>335</v>
      </c>
      <c r="E7" s="12"/>
      <c r="G7" s="231" t="s">
        <v>297</v>
      </c>
      <c r="Q7" s="164"/>
    </row>
    <row r="8" spans="1:17" ht="14.65" customHeight="1" thickBot="1">
      <c r="A8" s="49"/>
      <c r="B8" s="949" t="s">
        <v>295</v>
      </c>
      <c r="C8" s="919"/>
      <c r="D8" s="948"/>
      <c r="E8" s="913" t="s">
        <v>296</v>
      </c>
      <c r="F8" s="914"/>
      <c r="G8" s="914"/>
      <c r="H8" s="914"/>
      <c r="I8" s="919"/>
      <c r="J8" s="948" t="s">
        <v>306</v>
      </c>
      <c r="K8" s="948"/>
      <c r="L8" s="954"/>
      <c r="M8" s="139"/>
      <c r="N8" s="139"/>
      <c r="Q8" s="164"/>
    </row>
    <row r="9" spans="1:17" ht="16" thickBot="1">
      <c r="B9" s="955" t="s">
        <v>433</v>
      </c>
      <c r="C9" s="956"/>
      <c r="D9" s="957"/>
      <c r="E9" s="924" t="s">
        <v>299</v>
      </c>
      <c r="F9" s="925"/>
      <c r="G9" s="926"/>
      <c r="H9" s="141">
        <v>26400</v>
      </c>
      <c r="I9" s="254" t="s">
        <v>302</v>
      </c>
      <c r="J9" s="920"/>
      <c r="K9" s="922">
        <v>0</v>
      </c>
      <c r="L9" s="147"/>
      <c r="M9" s="149">
        <f>IF(K9&gt;1,26400+13200*(K9-1),IF(K9=1,26400,IF(K9=0,0)))</f>
        <v>0</v>
      </c>
      <c r="N9" s="149">
        <f>IF(K11&gt;1,2750+1650*(K11-1),IF(K11=1,2750,IF(K11=0,0)))</f>
        <v>0</v>
      </c>
      <c r="Q9" s="164"/>
    </row>
    <row r="10" spans="1:17" ht="16" thickBot="1">
      <c r="B10" s="958"/>
      <c r="C10" s="959"/>
      <c r="D10" s="960"/>
      <c r="E10" s="927" t="s">
        <v>300</v>
      </c>
      <c r="F10" s="928"/>
      <c r="G10" s="929"/>
      <c r="H10" s="138">
        <v>13200</v>
      </c>
      <c r="I10" s="255" t="s">
        <v>303</v>
      </c>
      <c r="J10" s="921"/>
      <c r="K10" s="923"/>
      <c r="L10" s="257" t="s">
        <v>308</v>
      </c>
      <c r="N10" s="942" t="s">
        <v>309</v>
      </c>
      <c r="O10" s="943"/>
      <c r="Q10" s="164"/>
    </row>
    <row r="11" spans="1:17" ht="15.75" customHeight="1" thickBot="1">
      <c r="B11" s="933" t="s">
        <v>298</v>
      </c>
      <c r="C11" s="934"/>
      <c r="D11" s="935"/>
      <c r="E11" s="930" t="s">
        <v>301</v>
      </c>
      <c r="F11" s="931"/>
      <c r="G11" s="932"/>
      <c r="H11" s="144">
        <v>2750</v>
      </c>
      <c r="I11" s="256" t="s">
        <v>304</v>
      </c>
      <c r="J11" s="950"/>
      <c r="K11" s="952">
        <v>0</v>
      </c>
      <c r="L11" s="258"/>
      <c r="M11" s="140"/>
      <c r="N11" s="944">
        <f>M9+N9</f>
        <v>0</v>
      </c>
      <c r="O11" s="945"/>
      <c r="Q11" s="164"/>
    </row>
    <row r="12" spans="1:17" ht="16.149999999999999" customHeight="1" thickBot="1">
      <c r="B12" s="936"/>
      <c r="C12" s="937"/>
      <c r="D12" s="938"/>
      <c r="E12" s="916" t="s">
        <v>300</v>
      </c>
      <c r="F12" s="917"/>
      <c r="G12" s="918"/>
      <c r="H12" s="145">
        <v>1650</v>
      </c>
      <c r="I12" s="256" t="s">
        <v>305</v>
      </c>
      <c r="J12" s="951"/>
      <c r="K12" s="953"/>
      <c r="L12" s="259" t="s">
        <v>307</v>
      </c>
      <c r="M12" s="140"/>
      <c r="N12" s="946"/>
      <c r="O12" s="947"/>
      <c r="Q12" s="164"/>
    </row>
    <row r="13" spans="1:17" ht="6" customHeight="1">
      <c r="Q13" s="164"/>
    </row>
    <row r="14" spans="1:17">
      <c r="B14" s="961" t="s">
        <v>432</v>
      </c>
      <c r="C14" s="961"/>
      <c r="D14" s="961"/>
      <c r="E14" s="961"/>
      <c r="F14" s="961"/>
      <c r="G14" s="961"/>
      <c r="H14" s="961"/>
      <c r="I14" s="961"/>
      <c r="J14" s="961"/>
      <c r="K14" s="961"/>
      <c r="L14" s="961"/>
      <c r="M14" s="961"/>
      <c r="N14" s="961"/>
      <c r="O14" s="961"/>
      <c r="Q14" s="164"/>
    </row>
    <row r="15" spans="1:17" ht="25.15" customHeight="1">
      <c r="B15" s="737" t="s">
        <v>431</v>
      </c>
      <c r="C15" s="737"/>
      <c r="D15" s="737"/>
      <c r="E15" s="737"/>
      <c r="F15" s="737"/>
      <c r="G15" s="737"/>
      <c r="H15" s="737"/>
      <c r="I15" s="737"/>
      <c r="J15" s="737"/>
      <c r="K15" s="737"/>
      <c r="L15" s="737"/>
      <c r="M15" s="737"/>
      <c r="N15" s="737"/>
      <c r="O15" s="737"/>
      <c r="Q15" s="164"/>
    </row>
    <row r="16" spans="1:17" ht="6" customHeight="1">
      <c r="Q16" s="164"/>
    </row>
    <row r="17" spans="1:17" ht="15.5" thickBot="1">
      <c r="A17" s="252" t="s">
        <v>310</v>
      </c>
      <c r="D17" s="12"/>
      <c r="F17" s="231" t="s">
        <v>311</v>
      </c>
      <c r="Q17" s="164"/>
    </row>
    <row r="18" spans="1:17" ht="15" thickBot="1">
      <c r="B18" s="939"/>
      <c r="C18" s="940"/>
      <c r="D18" s="948" t="s">
        <v>314</v>
      </c>
      <c r="E18" s="948"/>
      <c r="F18" s="948"/>
      <c r="G18" s="148" t="s">
        <v>315</v>
      </c>
      <c r="H18" s="913"/>
      <c r="I18" s="914"/>
      <c r="J18" s="914"/>
      <c r="K18" s="914"/>
      <c r="L18" s="914"/>
      <c r="M18" s="914"/>
      <c r="N18" s="949" t="s">
        <v>316</v>
      </c>
      <c r="O18" s="954"/>
      <c r="Q18" s="164"/>
    </row>
    <row r="19" spans="1:17" ht="33" customHeight="1" thickBot="1">
      <c r="A19" s="51" t="b">
        <v>0</v>
      </c>
      <c r="B19" s="962"/>
      <c r="C19" s="963"/>
      <c r="D19" s="966" t="s">
        <v>312</v>
      </c>
      <c r="E19" s="966"/>
      <c r="F19" s="966"/>
      <c r="G19" s="143">
        <v>2597</v>
      </c>
      <c r="H19" s="967" t="s">
        <v>317</v>
      </c>
      <c r="I19" s="967"/>
      <c r="J19" s="967"/>
      <c r="K19" s="967"/>
      <c r="L19" s="967"/>
      <c r="M19" s="968"/>
      <c r="N19" s="974">
        <f>IF(A19=TRUE,2597,IF(A19=FALSE,0))</f>
        <v>0</v>
      </c>
      <c r="O19" s="975"/>
      <c r="Q19" s="164"/>
    </row>
    <row r="20" spans="1:17" ht="14.25" customHeight="1">
      <c r="A20" s="142"/>
      <c r="B20" s="993"/>
      <c r="C20" s="994"/>
      <c r="D20" s="969" t="s">
        <v>313</v>
      </c>
      <c r="E20" s="969"/>
      <c r="F20" s="969"/>
      <c r="G20" s="1004">
        <v>509</v>
      </c>
      <c r="H20" s="997" t="s">
        <v>318</v>
      </c>
      <c r="I20" s="998"/>
      <c r="J20" s="999"/>
      <c r="K20" s="1000" t="s">
        <v>320</v>
      </c>
      <c r="L20" s="1001"/>
      <c r="M20" s="1001"/>
      <c r="N20" s="976">
        <f>IF(A21=TRUE,509*H21,509*0)</f>
        <v>0</v>
      </c>
      <c r="O20" s="977"/>
      <c r="Q20" s="164"/>
    </row>
    <row r="21" spans="1:17" ht="22.15" customHeight="1" thickBot="1">
      <c r="A21" s="51" t="b">
        <v>0</v>
      </c>
      <c r="B21" s="995"/>
      <c r="C21" s="996"/>
      <c r="D21" s="970"/>
      <c r="E21" s="970"/>
      <c r="F21" s="970"/>
      <c r="G21" s="1005"/>
      <c r="H21" s="260">
        <v>0</v>
      </c>
      <c r="I21" s="987" t="s">
        <v>319</v>
      </c>
      <c r="J21" s="987"/>
      <c r="K21" s="1002"/>
      <c r="L21" s="1003"/>
      <c r="M21" s="1003"/>
      <c r="N21" s="978"/>
      <c r="O21" s="979"/>
      <c r="Q21" s="164"/>
    </row>
    <row r="22" spans="1:17" ht="6" customHeight="1" thickBot="1">
      <c r="K22" s="6"/>
      <c r="Q22" s="164"/>
    </row>
    <row r="23" spans="1:17">
      <c r="N23" s="1006" t="s">
        <v>321</v>
      </c>
      <c r="O23" s="1007"/>
      <c r="Q23" s="164"/>
    </row>
    <row r="24" spans="1:17" ht="21.5" thickBot="1">
      <c r="N24" s="1008">
        <f>N11+N19+N20</f>
        <v>0</v>
      </c>
      <c r="O24" s="1009"/>
      <c r="Q24" s="164"/>
    </row>
    <row r="25" spans="1:17" ht="15">
      <c r="A25" s="253" t="s">
        <v>322</v>
      </c>
      <c r="Q25" s="164"/>
    </row>
    <row r="26" spans="1:17" ht="29.4" customHeight="1">
      <c r="A26" s="67"/>
      <c r="B26" s="986" t="s">
        <v>323</v>
      </c>
      <c r="C26" s="986"/>
      <c r="D26" s="986"/>
      <c r="E26" s="986"/>
      <c r="F26" s="986"/>
      <c r="G26" s="986"/>
      <c r="H26" s="986"/>
      <c r="I26" s="986"/>
      <c r="J26" s="986"/>
      <c r="K26" s="986"/>
      <c r="L26" s="986"/>
      <c r="M26" s="986"/>
      <c r="N26" s="986"/>
      <c r="O26" s="986"/>
      <c r="Q26" s="164"/>
    </row>
    <row r="27" spans="1:17" ht="29.4" customHeight="1">
      <c r="A27" s="67"/>
      <c r="B27" s="986" t="s">
        <v>324</v>
      </c>
      <c r="C27" s="986"/>
      <c r="D27" s="986"/>
      <c r="E27" s="986"/>
      <c r="F27" s="986"/>
      <c r="G27" s="986"/>
      <c r="H27" s="986"/>
      <c r="I27" s="986"/>
      <c r="J27" s="986"/>
      <c r="K27" s="986"/>
      <c r="L27" s="986"/>
      <c r="M27" s="986"/>
      <c r="N27" s="986"/>
      <c r="O27" s="986"/>
      <c r="Q27" s="164"/>
    </row>
    <row r="28" spans="1:17" ht="16">
      <c r="A28" s="67"/>
      <c r="B28" s="980" t="s">
        <v>325</v>
      </c>
      <c r="C28" s="980"/>
      <c r="D28" s="980"/>
      <c r="E28" s="980"/>
      <c r="F28" s="980"/>
      <c r="G28" s="980"/>
      <c r="H28" s="980"/>
      <c r="I28" s="980"/>
      <c r="J28" s="980"/>
      <c r="K28" s="980"/>
      <c r="L28" s="980"/>
      <c r="M28" s="980"/>
      <c r="N28" s="980"/>
      <c r="O28" s="980"/>
      <c r="Q28" s="164"/>
    </row>
    <row r="29" spans="1:17" ht="6" customHeight="1" thickBot="1">
      <c r="Q29" s="164"/>
    </row>
    <row r="30" spans="1:17" ht="14.25" customHeight="1">
      <c r="A30" s="142"/>
      <c r="B30" s="991"/>
      <c r="C30" s="992"/>
      <c r="D30" s="70" t="s">
        <v>326</v>
      </c>
      <c r="E30" s="983" t="s">
        <v>328</v>
      </c>
      <c r="F30" s="984"/>
      <c r="G30" s="984"/>
      <c r="H30" s="984"/>
      <c r="I30" s="984"/>
      <c r="J30" s="985"/>
      <c r="K30" s="868" t="s">
        <v>327</v>
      </c>
      <c r="L30" s="869"/>
      <c r="M30" s="869"/>
      <c r="N30" s="869"/>
      <c r="O30" s="870"/>
      <c r="Q30" s="164"/>
    </row>
    <row r="31" spans="1:17" ht="16.5" customHeight="1">
      <c r="A31" s="51" t="b">
        <v>0</v>
      </c>
      <c r="B31" s="964">
        <v>1</v>
      </c>
      <c r="C31" s="965"/>
      <c r="D31" s="72"/>
      <c r="E31" s="971"/>
      <c r="F31" s="972"/>
      <c r="G31" s="972"/>
      <c r="H31" s="972"/>
      <c r="I31" s="972"/>
      <c r="J31" s="973"/>
      <c r="K31" s="874"/>
      <c r="L31" s="875"/>
      <c r="M31" s="875"/>
      <c r="N31" s="875"/>
      <c r="O31" s="876"/>
      <c r="Q31" s="164"/>
    </row>
    <row r="32" spans="1:17" ht="16.5" customHeight="1">
      <c r="A32" s="51" t="b">
        <v>0</v>
      </c>
      <c r="B32" s="981">
        <v>2</v>
      </c>
      <c r="C32" s="982"/>
      <c r="D32" s="74"/>
      <c r="E32" s="988"/>
      <c r="F32" s="989"/>
      <c r="G32" s="989"/>
      <c r="H32" s="989"/>
      <c r="I32" s="989"/>
      <c r="J32" s="990"/>
      <c r="K32" s="880"/>
      <c r="L32" s="881"/>
      <c r="M32" s="881"/>
      <c r="N32" s="881"/>
      <c r="O32" s="882"/>
      <c r="Q32" s="164"/>
    </row>
    <row r="33" spans="1:17" ht="16">
      <c r="A33" s="51" t="b">
        <v>0</v>
      </c>
      <c r="B33" s="964">
        <v>3</v>
      </c>
      <c r="C33" s="965"/>
      <c r="D33" s="72"/>
      <c r="E33" s="971"/>
      <c r="F33" s="972"/>
      <c r="G33" s="972"/>
      <c r="H33" s="972"/>
      <c r="I33" s="972"/>
      <c r="J33" s="973"/>
      <c r="K33" s="874"/>
      <c r="L33" s="875"/>
      <c r="M33" s="875"/>
      <c r="N33" s="875"/>
      <c r="O33" s="876"/>
      <c r="Q33" s="164"/>
    </row>
    <row r="34" spans="1:17" ht="16">
      <c r="A34" s="51" t="b">
        <v>0</v>
      </c>
      <c r="B34" s="981">
        <v>4</v>
      </c>
      <c r="C34" s="982"/>
      <c r="D34" s="74"/>
      <c r="E34" s="988"/>
      <c r="F34" s="989"/>
      <c r="G34" s="989"/>
      <c r="H34" s="989"/>
      <c r="I34" s="989"/>
      <c r="J34" s="990"/>
      <c r="K34" s="880"/>
      <c r="L34" s="881"/>
      <c r="M34" s="881"/>
      <c r="N34" s="881"/>
      <c r="O34" s="882"/>
      <c r="Q34" s="164"/>
    </row>
    <row r="35" spans="1:17" ht="16">
      <c r="A35" s="51" t="b">
        <v>0</v>
      </c>
      <c r="B35" s="964">
        <v>5</v>
      </c>
      <c r="C35" s="965"/>
      <c r="D35" s="72"/>
      <c r="E35" s="971"/>
      <c r="F35" s="972"/>
      <c r="G35" s="972"/>
      <c r="H35" s="972"/>
      <c r="I35" s="972"/>
      <c r="J35" s="973"/>
      <c r="K35" s="874"/>
      <c r="L35" s="875"/>
      <c r="M35" s="875"/>
      <c r="N35" s="875"/>
      <c r="O35" s="876"/>
      <c r="Q35" s="164"/>
    </row>
    <row r="36" spans="1:17" ht="16">
      <c r="A36" s="51" t="b">
        <v>0</v>
      </c>
      <c r="B36" s="981">
        <v>6</v>
      </c>
      <c r="C36" s="982"/>
      <c r="D36" s="74"/>
      <c r="E36" s="988"/>
      <c r="F36" s="989"/>
      <c r="G36" s="989"/>
      <c r="H36" s="989"/>
      <c r="I36" s="989"/>
      <c r="J36" s="990"/>
      <c r="K36" s="880"/>
      <c r="L36" s="881"/>
      <c r="M36" s="881"/>
      <c r="N36" s="881"/>
      <c r="O36" s="882"/>
      <c r="Q36" s="164"/>
    </row>
    <row r="37" spans="1:17" ht="16">
      <c r="A37" s="51" t="b">
        <v>0</v>
      </c>
      <c r="B37" s="964">
        <v>7</v>
      </c>
      <c r="C37" s="965"/>
      <c r="D37" s="72"/>
      <c r="E37" s="971"/>
      <c r="F37" s="972"/>
      <c r="G37" s="972"/>
      <c r="H37" s="972"/>
      <c r="I37" s="972"/>
      <c r="J37" s="973"/>
      <c r="K37" s="874"/>
      <c r="L37" s="875"/>
      <c r="M37" s="875"/>
      <c r="N37" s="875"/>
      <c r="O37" s="876"/>
      <c r="Q37" s="164"/>
    </row>
    <row r="38" spans="1:17" ht="16">
      <c r="A38" s="51" t="b">
        <v>0</v>
      </c>
      <c r="B38" s="981">
        <v>8</v>
      </c>
      <c r="C38" s="982"/>
      <c r="D38" s="74"/>
      <c r="E38" s="988"/>
      <c r="F38" s="989"/>
      <c r="G38" s="989"/>
      <c r="H38" s="989"/>
      <c r="I38" s="989"/>
      <c r="J38" s="990"/>
      <c r="K38" s="880"/>
      <c r="L38" s="881"/>
      <c r="M38" s="881"/>
      <c r="N38" s="881"/>
      <c r="O38" s="882"/>
      <c r="Q38" s="164"/>
    </row>
    <row r="39" spans="1:17" ht="16">
      <c r="A39" s="51" t="b">
        <v>0</v>
      </c>
      <c r="B39" s="964">
        <v>9</v>
      </c>
      <c r="C39" s="965"/>
      <c r="D39" s="72"/>
      <c r="E39" s="971"/>
      <c r="F39" s="972"/>
      <c r="G39" s="972"/>
      <c r="H39" s="972"/>
      <c r="I39" s="972"/>
      <c r="J39" s="973"/>
      <c r="K39" s="874"/>
      <c r="L39" s="875"/>
      <c r="M39" s="875"/>
      <c r="N39" s="875"/>
      <c r="O39" s="876"/>
      <c r="Q39" s="164"/>
    </row>
    <row r="40" spans="1:17" ht="16">
      <c r="A40" s="51" t="b">
        <v>0</v>
      </c>
      <c r="B40" s="981">
        <v>10</v>
      </c>
      <c r="C40" s="982"/>
      <c r="D40" s="74"/>
      <c r="E40" s="988"/>
      <c r="F40" s="989"/>
      <c r="G40" s="989"/>
      <c r="H40" s="989"/>
      <c r="I40" s="989"/>
      <c r="J40" s="990"/>
      <c r="K40" s="880"/>
      <c r="L40" s="881"/>
      <c r="M40" s="881"/>
      <c r="N40" s="881"/>
      <c r="O40" s="882"/>
      <c r="Q40" s="164"/>
    </row>
    <row r="41" spans="1:17" ht="6" customHeight="1">
      <c r="A41" s="142"/>
      <c r="Q41" s="164"/>
    </row>
    <row r="42" spans="1:17">
      <c r="A42" s="261" t="s">
        <v>329</v>
      </c>
      <c r="Q42" s="164"/>
    </row>
    <row r="43" spans="1:17" ht="54.75" customHeight="1">
      <c r="B43" s="748" t="s">
        <v>434</v>
      </c>
      <c r="C43" s="748"/>
      <c r="D43" s="748"/>
      <c r="E43" s="748"/>
      <c r="F43" s="748"/>
      <c r="G43" s="748"/>
      <c r="H43" s="748"/>
      <c r="I43" s="748"/>
      <c r="J43" s="748"/>
      <c r="K43" s="748"/>
      <c r="L43" s="748"/>
      <c r="M43" s="748"/>
      <c r="N43" s="748"/>
      <c r="O43" s="748"/>
      <c r="Q43" s="164"/>
    </row>
    <row r="44" spans="1:17" ht="6" customHeight="1">
      <c r="Q44" s="164"/>
    </row>
    <row r="45" spans="1:17" ht="15">
      <c r="A45" s="51" t="b">
        <v>0</v>
      </c>
      <c r="B45" s="169"/>
      <c r="C45" s="1011" t="s">
        <v>330</v>
      </c>
      <c r="D45" s="1011"/>
      <c r="E45" s="1011"/>
      <c r="F45" s="1011"/>
      <c r="G45" s="1011"/>
      <c r="H45" s="1011"/>
      <c r="I45" s="1011"/>
      <c r="J45" s="1011"/>
      <c r="K45" s="1011"/>
      <c r="L45" s="1011"/>
      <c r="M45" s="1011"/>
      <c r="N45" s="1011"/>
      <c r="O45" s="1011"/>
      <c r="Q45" s="164"/>
    </row>
    <row r="46" spans="1:17" ht="6" customHeight="1">
      <c r="C46" s="150"/>
      <c r="D46" s="150"/>
      <c r="E46" s="150"/>
      <c r="F46" s="150"/>
      <c r="G46" s="150"/>
      <c r="H46" s="150"/>
      <c r="I46" s="150"/>
      <c r="J46" s="150"/>
      <c r="K46" s="150"/>
      <c r="L46" s="150"/>
      <c r="M46" s="150"/>
      <c r="N46" s="150"/>
      <c r="O46" s="150"/>
      <c r="Q46" s="164"/>
    </row>
    <row r="47" spans="1:17" ht="46.5" customHeight="1" thickBot="1">
      <c r="H47" s="262" t="s">
        <v>435</v>
      </c>
      <c r="I47" s="1010"/>
      <c r="J47" s="1010"/>
      <c r="K47" s="1010"/>
      <c r="L47" s="1010"/>
      <c r="M47" s="1010"/>
      <c r="N47" s="1010"/>
      <c r="O47" s="1010"/>
      <c r="Q47" s="164"/>
    </row>
    <row r="48" spans="1:17">
      <c r="Q48" s="164"/>
    </row>
    <row r="49" spans="1:17" ht="51" customHeight="1">
      <c r="A49" s="164"/>
      <c r="B49" s="164"/>
      <c r="C49" s="164"/>
      <c r="D49" s="164"/>
      <c r="E49" s="164"/>
      <c r="F49" s="164"/>
      <c r="G49" s="164"/>
      <c r="H49" s="164"/>
      <c r="I49" s="164"/>
      <c r="J49" s="164"/>
      <c r="K49" s="164"/>
      <c r="L49" s="164"/>
      <c r="M49" s="164"/>
      <c r="N49" s="164"/>
      <c r="O49" s="164"/>
      <c r="P49" s="164"/>
      <c r="Q49" s="164"/>
    </row>
  </sheetData>
  <sheetProtection sheet="1" objects="1" scenarios="1" formatCells="0"/>
  <mergeCells count="79">
    <mergeCell ref="B33:C33"/>
    <mergeCell ref="E33:J33"/>
    <mergeCell ref="K33:O33"/>
    <mergeCell ref="B36:C36"/>
    <mergeCell ref="E36:J36"/>
    <mergeCell ref="K36:O36"/>
    <mergeCell ref="B34:C34"/>
    <mergeCell ref="E34:J34"/>
    <mergeCell ref="K34:O34"/>
    <mergeCell ref="B35:C35"/>
    <mergeCell ref="E35:J35"/>
    <mergeCell ref="K35:O35"/>
    <mergeCell ref="I47:O47"/>
    <mergeCell ref="B37:C37"/>
    <mergeCell ref="E37:J37"/>
    <mergeCell ref="K37:O37"/>
    <mergeCell ref="B38:C38"/>
    <mergeCell ref="E38:J38"/>
    <mergeCell ref="K38:O38"/>
    <mergeCell ref="B39:C39"/>
    <mergeCell ref="E39:J39"/>
    <mergeCell ref="K39:O39"/>
    <mergeCell ref="B40:C40"/>
    <mergeCell ref="E40:J40"/>
    <mergeCell ref="K40:O40"/>
    <mergeCell ref="B43:O43"/>
    <mergeCell ref="C45:O45"/>
    <mergeCell ref="B32:C32"/>
    <mergeCell ref="E30:J30"/>
    <mergeCell ref="B26:O26"/>
    <mergeCell ref="I21:J21"/>
    <mergeCell ref="K30:O30"/>
    <mergeCell ref="E32:J32"/>
    <mergeCell ref="K32:O32"/>
    <mergeCell ref="B30:C30"/>
    <mergeCell ref="B20:C21"/>
    <mergeCell ref="H20:J20"/>
    <mergeCell ref="K20:M21"/>
    <mergeCell ref="G20:G21"/>
    <mergeCell ref="B27:O27"/>
    <mergeCell ref="N23:O23"/>
    <mergeCell ref="N24:O24"/>
    <mergeCell ref="B19:C19"/>
    <mergeCell ref="B31:C31"/>
    <mergeCell ref="D19:F19"/>
    <mergeCell ref="H19:M19"/>
    <mergeCell ref="D20:F21"/>
    <mergeCell ref="E31:J31"/>
    <mergeCell ref="K31:O31"/>
    <mergeCell ref="N19:O19"/>
    <mergeCell ref="N20:O21"/>
    <mergeCell ref="B28:O28"/>
    <mergeCell ref="D3:G3"/>
    <mergeCell ref="B15:O15"/>
    <mergeCell ref="N10:O10"/>
    <mergeCell ref="N11:O12"/>
    <mergeCell ref="D18:F18"/>
    <mergeCell ref="B8:D8"/>
    <mergeCell ref="J11:J12"/>
    <mergeCell ref="K11:K12"/>
    <mergeCell ref="J8:L8"/>
    <mergeCell ref="B9:D10"/>
    <mergeCell ref="A3:C3"/>
    <mergeCell ref="A5:C5"/>
    <mergeCell ref="B14:O14"/>
    <mergeCell ref="O3:P3"/>
    <mergeCell ref="N18:O18"/>
    <mergeCell ref="M5:O5"/>
    <mergeCell ref="H18:M18"/>
    <mergeCell ref="D5:J5"/>
    <mergeCell ref="E12:G12"/>
    <mergeCell ref="E8:I8"/>
    <mergeCell ref="J9:J10"/>
    <mergeCell ref="K9:K10"/>
    <mergeCell ref="E9:G9"/>
    <mergeCell ref="E10:G10"/>
    <mergeCell ref="E11:G11"/>
    <mergeCell ref="B11:D12"/>
    <mergeCell ref="B18:C18"/>
  </mergeCells>
  <phoneticPr fontId="1"/>
  <conditionalFormatting sqref="B45">
    <cfRule type="expression" dxfId="108" priority="103">
      <formula>$A$45=TRUE</formula>
    </cfRule>
  </conditionalFormatting>
  <conditionalFormatting sqref="B31:C31">
    <cfRule type="expression" dxfId="107" priority="81">
      <formula>(K9+K11)&gt;=1</formula>
    </cfRule>
    <cfRule type="expression" dxfId="106" priority="80">
      <formula>A31=TRUE</formula>
    </cfRule>
  </conditionalFormatting>
  <conditionalFormatting sqref="B32:C32">
    <cfRule type="expression" dxfId="105" priority="76">
      <formula>(K9+K11)&gt;=2</formula>
    </cfRule>
    <cfRule type="expression" dxfId="104" priority="37">
      <formula>A32=TRUE</formula>
    </cfRule>
  </conditionalFormatting>
  <conditionalFormatting sqref="B33:C33">
    <cfRule type="expression" dxfId="103" priority="72">
      <formula>(K9+K11)&gt;=3</formula>
    </cfRule>
    <cfRule type="expression" dxfId="102" priority="33">
      <formula>A33=TRUE</formula>
    </cfRule>
  </conditionalFormatting>
  <conditionalFormatting sqref="B34:C34">
    <cfRule type="expression" dxfId="101" priority="29">
      <formula>A34=TRUE</formula>
    </cfRule>
    <cfRule type="expression" dxfId="100" priority="68">
      <formula>(K9+K11)&gt;=4</formula>
    </cfRule>
  </conditionalFormatting>
  <conditionalFormatting sqref="B35:C35">
    <cfRule type="expression" dxfId="99" priority="25">
      <formula>A35=TRUE</formula>
    </cfRule>
    <cfRule type="expression" dxfId="98" priority="64">
      <formula>(K9+K11)&gt;=5</formula>
    </cfRule>
  </conditionalFormatting>
  <conditionalFormatting sqref="B36:C36">
    <cfRule type="expression" dxfId="97" priority="21">
      <formula>A36=TRUE</formula>
    </cfRule>
    <cfRule type="expression" dxfId="96" priority="60">
      <formula>(K9+K11)&gt;=6</formula>
    </cfRule>
  </conditionalFormatting>
  <conditionalFormatting sqref="B37:C37">
    <cfRule type="expression" dxfId="95" priority="17">
      <formula>A37=TRUE</formula>
    </cfRule>
    <cfRule type="expression" dxfId="94" priority="56">
      <formula>(K9+K11)&gt;=7</formula>
    </cfRule>
  </conditionalFormatting>
  <conditionalFormatting sqref="B38:C38">
    <cfRule type="expression" dxfId="93" priority="13">
      <formula>A38=TRUE</formula>
    </cfRule>
    <cfRule type="expression" dxfId="92" priority="52">
      <formula>(K9+K11)&gt;=8</formula>
    </cfRule>
  </conditionalFormatting>
  <conditionalFormatting sqref="B39:C39">
    <cfRule type="expression" dxfId="91" priority="9">
      <formula>A39=TRUE</formula>
    </cfRule>
    <cfRule type="expression" dxfId="90" priority="48">
      <formula>(K9+K11)&gt;=9</formula>
    </cfRule>
  </conditionalFormatting>
  <conditionalFormatting sqref="B40:C40">
    <cfRule type="expression" dxfId="89" priority="44">
      <formula>(K9+K11)&gt;=10</formula>
    </cfRule>
    <cfRule type="expression" dxfId="88" priority="5">
      <formula>A40=TRUE</formula>
    </cfRule>
  </conditionalFormatting>
  <conditionalFormatting sqref="B20:G21 K20:O21 I21:J21">
    <cfRule type="expression" dxfId="87" priority="104">
      <formula>$A$21=TRUE</formula>
    </cfRule>
  </conditionalFormatting>
  <conditionalFormatting sqref="B19:O19">
    <cfRule type="expression" dxfId="86" priority="105">
      <formula>$A$19=TRUE</formula>
    </cfRule>
  </conditionalFormatting>
  <conditionalFormatting sqref="C45:O45">
    <cfRule type="expression" dxfId="85" priority="1">
      <formula>A45=TRUE</formula>
    </cfRule>
  </conditionalFormatting>
  <conditionalFormatting sqref="D31">
    <cfRule type="expression" dxfId="84" priority="79">
      <formula>(K9+K11)&gt;=1</formula>
    </cfRule>
    <cfRule type="expression" dxfId="83" priority="40">
      <formula>A31=TRUE</formula>
    </cfRule>
  </conditionalFormatting>
  <conditionalFormatting sqref="D32">
    <cfRule type="expression" dxfId="82" priority="75">
      <formula>(K9+K11)&gt;=2</formula>
    </cfRule>
    <cfRule type="expression" dxfId="81" priority="36">
      <formula>A32=TRUE</formula>
    </cfRule>
  </conditionalFormatting>
  <conditionalFormatting sqref="D33">
    <cfRule type="expression" dxfId="80" priority="71">
      <formula>(K9+K11)&gt;=3</formula>
    </cfRule>
    <cfRule type="expression" dxfId="79" priority="32">
      <formula>A33=TRUE</formula>
    </cfRule>
  </conditionalFormatting>
  <conditionalFormatting sqref="D34">
    <cfRule type="expression" dxfId="78" priority="28">
      <formula>A34=TRUE</formula>
    </cfRule>
    <cfRule type="expression" dxfId="77" priority="67">
      <formula>(K9+K11)&gt;=4</formula>
    </cfRule>
  </conditionalFormatting>
  <conditionalFormatting sqref="D35">
    <cfRule type="expression" dxfId="76" priority="24">
      <formula>A35=TRUE</formula>
    </cfRule>
    <cfRule type="expression" dxfId="75" priority="63">
      <formula>(K9+K11)&gt;=5</formula>
    </cfRule>
  </conditionalFormatting>
  <conditionalFormatting sqref="D36">
    <cfRule type="expression" dxfId="74" priority="20">
      <formula>A36=TRUE</formula>
    </cfRule>
    <cfRule type="expression" dxfId="73" priority="59">
      <formula>(K9+K11)&gt;=6</formula>
    </cfRule>
  </conditionalFormatting>
  <conditionalFormatting sqref="D37">
    <cfRule type="expression" dxfId="72" priority="16">
      <formula>A37=TRUE</formula>
    </cfRule>
    <cfRule type="expression" dxfId="71" priority="55">
      <formula>(K9+K11)&gt;=7</formula>
    </cfRule>
  </conditionalFormatting>
  <conditionalFormatting sqref="D38">
    <cfRule type="expression" dxfId="70" priority="12">
      <formula>A38=TRUE</formula>
    </cfRule>
    <cfRule type="expression" dxfId="69" priority="51">
      <formula>(K9+K11)&gt;=8</formula>
    </cfRule>
  </conditionalFormatting>
  <conditionalFormatting sqref="D39">
    <cfRule type="expression" dxfId="68" priority="8">
      <formula>A39=TRUE</formula>
    </cfRule>
    <cfRule type="expression" dxfId="67" priority="47">
      <formula>(K9+K11)&gt;=9</formula>
    </cfRule>
  </conditionalFormatting>
  <conditionalFormatting sqref="D40">
    <cfRule type="expression" dxfId="66" priority="43">
      <formula>(K9+K11)&gt;=10</formula>
    </cfRule>
    <cfRule type="expression" dxfId="65" priority="4">
      <formula>A40=TRUE</formula>
    </cfRule>
  </conditionalFormatting>
  <conditionalFormatting sqref="E31:J31">
    <cfRule type="expression" dxfId="64" priority="39">
      <formula>A31=TRUE</formula>
    </cfRule>
    <cfRule type="expression" dxfId="63" priority="78">
      <formula>(K9+K11)&gt;=1</formula>
    </cfRule>
  </conditionalFormatting>
  <conditionalFormatting sqref="E32:J32">
    <cfRule type="expression" dxfId="62" priority="35">
      <formula>A32=TRUE</formula>
    </cfRule>
    <cfRule type="expression" dxfId="61" priority="74">
      <formula>(K9+K11)&gt;=2</formula>
    </cfRule>
  </conditionalFormatting>
  <conditionalFormatting sqref="E33:J33">
    <cfRule type="expression" dxfId="60" priority="31">
      <formula>A33=TRUE</formula>
    </cfRule>
    <cfRule type="expression" dxfId="59" priority="70">
      <formula>(K9+K11)&gt;=3</formula>
    </cfRule>
  </conditionalFormatting>
  <conditionalFormatting sqref="E34:J34">
    <cfRule type="expression" dxfId="58" priority="66">
      <formula>(K9+K11)&gt;=4</formula>
    </cfRule>
    <cfRule type="expression" dxfId="57" priority="27">
      <formula>A34=TRUE</formula>
    </cfRule>
  </conditionalFormatting>
  <conditionalFormatting sqref="E35:J35">
    <cfRule type="expression" dxfId="56" priority="23">
      <formula>A35=TRUE</formula>
    </cfRule>
    <cfRule type="expression" dxfId="55" priority="62">
      <formula>(K9+K11)&gt;=5</formula>
    </cfRule>
  </conditionalFormatting>
  <conditionalFormatting sqref="E36:J36">
    <cfRule type="expression" dxfId="54" priority="19">
      <formula>A36=TRUE</formula>
    </cfRule>
    <cfRule type="expression" dxfId="53" priority="58">
      <formula>(K9+K11)&gt;=6</formula>
    </cfRule>
  </conditionalFormatting>
  <conditionalFormatting sqref="E37:J37">
    <cfRule type="expression" dxfId="52" priority="54">
      <formula>(K9+K11)&gt;=7</formula>
    </cfRule>
    <cfRule type="expression" dxfId="51" priority="15">
      <formula>A37=TRUE</formula>
    </cfRule>
  </conditionalFormatting>
  <conditionalFormatting sqref="E38:J38">
    <cfRule type="expression" dxfId="50" priority="50">
      <formula>(K9+K11)&gt;=8</formula>
    </cfRule>
    <cfRule type="expression" dxfId="49" priority="11">
      <formula>A38=TRUE</formula>
    </cfRule>
  </conditionalFormatting>
  <conditionalFormatting sqref="E39:J39">
    <cfRule type="expression" dxfId="48" priority="46">
      <formula>(K9+K11)&gt;=9</formula>
    </cfRule>
    <cfRule type="expression" dxfId="47" priority="7">
      <formula>A39=TRUE</formula>
    </cfRule>
  </conditionalFormatting>
  <conditionalFormatting sqref="E40:J40">
    <cfRule type="expression" dxfId="46" priority="3">
      <formula>A40=TRUE</formula>
    </cfRule>
    <cfRule type="expression" dxfId="45" priority="42">
      <formula>(K9+K11)&gt;=10</formula>
    </cfRule>
  </conditionalFormatting>
  <conditionalFormatting sqref="H21">
    <cfRule type="expression" dxfId="44" priority="122">
      <formula>$A$21=TRUE</formula>
    </cfRule>
  </conditionalFormatting>
  <conditionalFormatting sqref="K31:O31">
    <cfRule type="expression" dxfId="43" priority="38">
      <formula>A31=TRUE</formula>
    </cfRule>
    <cfRule type="expression" dxfId="42" priority="77">
      <formula>(K9+K11)&gt;=1</formula>
    </cfRule>
  </conditionalFormatting>
  <conditionalFormatting sqref="K32:O32">
    <cfRule type="expression" dxfId="41" priority="34">
      <formula>A32=TRUE</formula>
    </cfRule>
    <cfRule type="expression" dxfId="40" priority="73">
      <formula>(K9+K11)&gt;=2</formula>
    </cfRule>
  </conditionalFormatting>
  <conditionalFormatting sqref="K33:O33">
    <cfRule type="expression" dxfId="39" priority="69">
      <formula>(K9+K11)&gt;=3</formula>
    </cfRule>
    <cfRule type="expression" dxfId="38" priority="30">
      <formula>A33=TRUE</formula>
    </cfRule>
  </conditionalFormatting>
  <conditionalFormatting sqref="K34:O34">
    <cfRule type="expression" dxfId="37" priority="65">
      <formula>(K9+K11)&gt;=4</formula>
    </cfRule>
    <cfRule type="expression" dxfId="36" priority="26">
      <formula>A34=TRUE</formula>
    </cfRule>
  </conditionalFormatting>
  <conditionalFormatting sqref="K35:O35">
    <cfRule type="expression" dxfId="35" priority="61">
      <formula>(K9+K11)&gt;=5</formula>
    </cfRule>
    <cfRule type="expression" dxfId="34" priority="22">
      <formula>A35=TRUE</formula>
    </cfRule>
  </conditionalFormatting>
  <conditionalFormatting sqref="K36:O36">
    <cfRule type="expression" dxfId="33" priority="18">
      <formula>A36=TRUE</formula>
    </cfRule>
    <cfRule type="expression" dxfId="32" priority="57">
      <formula>(K9+K11)&gt;=6</formula>
    </cfRule>
  </conditionalFormatting>
  <conditionalFormatting sqref="K37:O37">
    <cfRule type="expression" dxfId="31" priority="14">
      <formula>A37=TRUE</formula>
    </cfRule>
    <cfRule type="expression" dxfId="30" priority="53">
      <formula>(K9+K11)&gt;=7</formula>
    </cfRule>
  </conditionalFormatting>
  <conditionalFormatting sqref="K38:O38">
    <cfRule type="expression" dxfId="29" priority="10">
      <formula>A38=TRUE</formula>
    </cfRule>
    <cfRule type="expression" dxfId="28" priority="49">
      <formula>(K9+K11)&gt;=8</formula>
    </cfRule>
  </conditionalFormatting>
  <conditionalFormatting sqref="K39:O39">
    <cfRule type="expression" dxfId="27" priority="6">
      <formula>A39=TRUE</formula>
    </cfRule>
    <cfRule type="expression" dxfId="26" priority="45">
      <formula>(K9+K11)&gt;=9</formula>
    </cfRule>
  </conditionalFormatting>
  <conditionalFormatting sqref="K40:O40">
    <cfRule type="expression" dxfId="25" priority="41">
      <formula>(K9+K11)&gt;=10</formula>
    </cfRule>
    <cfRule type="expression" dxfId="24" priority="2">
      <formula>A40=TRUE</formula>
    </cfRule>
  </conditionalFormatting>
  <printOptions horizontalCentered="1" verticalCentered="1"/>
  <pageMargins left="0.31496062992125984" right="0.31496062992125984" top="0.35433070866141736" bottom="0.35433070866141736" header="0" footer="0"/>
  <pageSetup paperSize="9" scale="87" orientation="portrait" r:id="rId1"/>
  <ignoredErrors>
    <ignoredError sqref="M9:N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locked="0" defaultSize="0" autoFill="0" autoLine="0" autoPict="0">
                <anchor moveWithCells="1">
                  <from>
                    <xdr:col>3</xdr:col>
                    <xdr:colOff>203200</xdr:colOff>
                    <xdr:row>30</xdr:row>
                    <xdr:rowOff>0</xdr:rowOff>
                  </from>
                  <to>
                    <xdr:col>3</xdr:col>
                    <xdr:colOff>431800</xdr:colOff>
                    <xdr:row>31</xdr:row>
                    <xdr:rowOff>0</xdr:rowOff>
                  </to>
                </anchor>
              </controlPr>
            </control>
          </mc:Choice>
        </mc:AlternateContent>
        <mc:AlternateContent xmlns:mc="http://schemas.openxmlformats.org/markup-compatibility/2006">
          <mc:Choice Requires="x14">
            <control shapeId="7170" r:id="rId5" name="Check Box 2">
              <controlPr locked="0" defaultSize="0" autoFill="0" autoLine="0" autoPict="0">
                <anchor moveWithCells="1">
                  <from>
                    <xdr:col>3</xdr:col>
                    <xdr:colOff>203200</xdr:colOff>
                    <xdr:row>31</xdr:row>
                    <xdr:rowOff>0</xdr:rowOff>
                  </from>
                  <to>
                    <xdr:col>3</xdr:col>
                    <xdr:colOff>431800</xdr:colOff>
                    <xdr:row>32</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xdr:col>
                    <xdr:colOff>203200</xdr:colOff>
                    <xdr:row>18</xdr:row>
                    <xdr:rowOff>95250</xdr:rowOff>
                  </from>
                  <to>
                    <xdr:col>2</xdr:col>
                    <xdr:colOff>215900</xdr:colOff>
                    <xdr:row>18</xdr:row>
                    <xdr:rowOff>361950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xdr:col>
                    <xdr:colOff>203200</xdr:colOff>
                    <xdr:row>19</xdr:row>
                    <xdr:rowOff>120650</xdr:rowOff>
                  </from>
                  <to>
                    <xdr:col>2</xdr:col>
                    <xdr:colOff>146050</xdr:colOff>
                    <xdr:row>20</xdr:row>
                    <xdr:rowOff>171450</xdr:rowOff>
                  </to>
                </anchor>
              </controlPr>
            </control>
          </mc:Choice>
        </mc:AlternateContent>
        <mc:AlternateContent xmlns:mc="http://schemas.openxmlformats.org/markup-compatibility/2006">
          <mc:Choice Requires="x14">
            <control shapeId="7179" r:id="rId8" name="Check Box 11">
              <controlPr locked="0" defaultSize="0" autoFill="0" autoLine="0" autoPict="0">
                <anchor moveWithCells="1">
                  <from>
                    <xdr:col>3</xdr:col>
                    <xdr:colOff>203200</xdr:colOff>
                    <xdr:row>31</xdr:row>
                    <xdr:rowOff>184150</xdr:rowOff>
                  </from>
                  <to>
                    <xdr:col>3</xdr:col>
                    <xdr:colOff>431800</xdr:colOff>
                    <xdr:row>33</xdr:row>
                    <xdr:rowOff>12700</xdr:rowOff>
                  </to>
                </anchor>
              </controlPr>
            </control>
          </mc:Choice>
        </mc:AlternateContent>
        <mc:AlternateContent xmlns:mc="http://schemas.openxmlformats.org/markup-compatibility/2006">
          <mc:Choice Requires="x14">
            <control shapeId="7180" r:id="rId9" name="Check Box 12">
              <controlPr locked="0" defaultSize="0" autoFill="0" autoLine="0" autoPict="0">
                <anchor moveWithCells="1">
                  <from>
                    <xdr:col>3</xdr:col>
                    <xdr:colOff>203200</xdr:colOff>
                    <xdr:row>32</xdr:row>
                    <xdr:rowOff>171450</xdr:rowOff>
                  </from>
                  <to>
                    <xdr:col>3</xdr:col>
                    <xdr:colOff>431800</xdr:colOff>
                    <xdr:row>34</xdr:row>
                    <xdr:rowOff>12700</xdr:rowOff>
                  </to>
                </anchor>
              </controlPr>
            </control>
          </mc:Choice>
        </mc:AlternateContent>
        <mc:AlternateContent xmlns:mc="http://schemas.openxmlformats.org/markup-compatibility/2006">
          <mc:Choice Requires="x14">
            <control shapeId="7181" r:id="rId10" name="Check Box 13">
              <controlPr locked="0" defaultSize="0" autoFill="0" autoLine="0" autoPict="0">
                <anchor moveWithCells="1">
                  <from>
                    <xdr:col>3</xdr:col>
                    <xdr:colOff>203200</xdr:colOff>
                    <xdr:row>33</xdr:row>
                    <xdr:rowOff>184150</xdr:rowOff>
                  </from>
                  <to>
                    <xdr:col>3</xdr:col>
                    <xdr:colOff>431800</xdr:colOff>
                    <xdr:row>35</xdr:row>
                    <xdr:rowOff>19050</xdr:rowOff>
                  </to>
                </anchor>
              </controlPr>
            </control>
          </mc:Choice>
        </mc:AlternateContent>
        <mc:AlternateContent xmlns:mc="http://schemas.openxmlformats.org/markup-compatibility/2006">
          <mc:Choice Requires="x14">
            <control shapeId="7182" r:id="rId11" name="Check Box 14">
              <controlPr locked="0" defaultSize="0" autoFill="0" autoLine="0" autoPict="0">
                <anchor moveWithCells="1">
                  <from>
                    <xdr:col>3</xdr:col>
                    <xdr:colOff>203200</xdr:colOff>
                    <xdr:row>34</xdr:row>
                    <xdr:rowOff>184150</xdr:rowOff>
                  </from>
                  <to>
                    <xdr:col>3</xdr:col>
                    <xdr:colOff>431800</xdr:colOff>
                    <xdr:row>36</xdr:row>
                    <xdr:rowOff>19050</xdr:rowOff>
                  </to>
                </anchor>
              </controlPr>
            </control>
          </mc:Choice>
        </mc:AlternateContent>
        <mc:AlternateContent xmlns:mc="http://schemas.openxmlformats.org/markup-compatibility/2006">
          <mc:Choice Requires="x14">
            <control shapeId="7183" r:id="rId12" name="Check Box 15">
              <controlPr defaultSize="0" autoFill="0" autoLine="0" autoPict="0">
                <anchor moveWithCells="1">
                  <from>
                    <xdr:col>1</xdr:col>
                    <xdr:colOff>69850</xdr:colOff>
                    <xdr:row>43</xdr:row>
                    <xdr:rowOff>50800</xdr:rowOff>
                  </from>
                  <to>
                    <xdr:col>2</xdr:col>
                    <xdr:colOff>19050</xdr:colOff>
                    <xdr:row>45</xdr:row>
                    <xdr:rowOff>25400</xdr:rowOff>
                  </to>
                </anchor>
              </controlPr>
            </control>
          </mc:Choice>
        </mc:AlternateContent>
        <mc:AlternateContent xmlns:mc="http://schemas.openxmlformats.org/markup-compatibility/2006">
          <mc:Choice Requires="x14">
            <control shapeId="7192" r:id="rId13" name="Check Box 24">
              <controlPr locked="0" defaultSize="0" autoFill="0" autoLine="0" autoPict="0">
                <anchor moveWithCells="1">
                  <from>
                    <xdr:col>3</xdr:col>
                    <xdr:colOff>203200</xdr:colOff>
                    <xdr:row>35</xdr:row>
                    <xdr:rowOff>184150</xdr:rowOff>
                  </from>
                  <to>
                    <xdr:col>3</xdr:col>
                    <xdr:colOff>431800</xdr:colOff>
                    <xdr:row>37</xdr:row>
                    <xdr:rowOff>19050</xdr:rowOff>
                  </to>
                </anchor>
              </controlPr>
            </control>
          </mc:Choice>
        </mc:AlternateContent>
        <mc:AlternateContent xmlns:mc="http://schemas.openxmlformats.org/markup-compatibility/2006">
          <mc:Choice Requires="x14">
            <control shapeId="7193" r:id="rId14" name="Check Box 25">
              <controlPr locked="0" defaultSize="0" autoFill="0" autoLine="0" autoPict="0">
                <anchor moveWithCells="1">
                  <from>
                    <xdr:col>3</xdr:col>
                    <xdr:colOff>203200</xdr:colOff>
                    <xdr:row>36</xdr:row>
                    <xdr:rowOff>184150</xdr:rowOff>
                  </from>
                  <to>
                    <xdr:col>3</xdr:col>
                    <xdr:colOff>431800</xdr:colOff>
                    <xdr:row>38</xdr:row>
                    <xdr:rowOff>19050</xdr:rowOff>
                  </to>
                </anchor>
              </controlPr>
            </control>
          </mc:Choice>
        </mc:AlternateContent>
        <mc:AlternateContent xmlns:mc="http://schemas.openxmlformats.org/markup-compatibility/2006">
          <mc:Choice Requires="x14">
            <control shapeId="7194" r:id="rId15" name="Check Box 26">
              <controlPr locked="0" defaultSize="0" autoFill="0" autoLine="0" autoPict="0">
                <anchor moveWithCells="1">
                  <from>
                    <xdr:col>3</xdr:col>
                    <xdr:colOff>203200</xdr:colOff>
                    <xdr:row>37</xdr:row>
                    <xdr:rowOff>184150</xdr:rowOff>
                  </from>
                  <to>
                    <xdr:col>3</xdr:col>
                    <xdr:colOff>431800</xdr:colOff>
                    <xdr:row>39</xdr:row>
                    <xdr:rowOff>25400</xdr:rowOff>
                  </to>
                </anchor>
              </controlPr>
            </control>
          </mc:Choice>
        </mc:AlternateContent>
        <mc:AlternateContent xmlns:mc="http://schemas.openxmlformats.org/markup-compatibility/2006">
          <mc:Choice Requires="x14">
            <control shapeId="7195" r:id="rId16" name="Check Box 27">
              <controlPr locked="0" defaultSize="0" autoFill="0" autoLine="0" autoPict="0">
                <anchor moveWithCells="1">
                  <from>
                    <xdr:col>3</xdr:col>
                    <xdr:colOff>203200</xdr:colOff>
                    <xdr:row>38</xdr:row>
                    <xdr:rowOff>184150</xdr:rowOff>
                  </from>
                  <to>
                    <xdr:col>3</xdr:col>
                    <xdr:colOff>431800</xdr:colOff>
                    <xdr:row>40</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Excel Order</vt:lpstr>
      <vt:lpstr>A. Classroom</vt:lpstr>
      <vt:lpstr>B. Homework</vt:lpstr>
      <vt:lpstr>B-2. Badge</vt:lpstr>
      <vt:lpstr>B-3. Sticker</vt:lpstr>
      <vt:lpstr>C. Click, CL Price</vt:lpstr>
      <vt:lpstr>D. Click</vt:lpstr>
      <vt:lpstr>E. Click Listen</vt:lpstr>
      <vt:lpstr>F-1. Click Flash</vt:lpstr>
      <vt:lpstr>F-2. CF確認書</vt:lpstr>
      <vt:lpstr>'A. Classroom'!Print_Area</vt:lpstr>
      <vt:lpstr>'B. Homework'!Print_Area</vt:lpstr>
      <vt:lpstr>'B-2. Badge'!Print_Area</vt:lpstr>
      <vt:lpstr>'B-3. Sticker'!Print_Area</vt:lpstr>
      <vt:lpstr>'C. Click, CL Price'!Print_Area</vt:lpstr>
      <vt:lpstr>'D. Click'!Print_Area</vt:lpstr>
      <vt:lpstr>'E. Click Listen'!Print_Area</vt:lpstr>
      <vt:lpstr>'Excel Order'!Print_Area</vt:lpstr>
      <vt:lpstr>'F-1. Click Flash'!Print_Area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Megumi Pacific English Club</cp:lastModifiedBy>
  <cp:lastPrinted>2024-03-12T03:14:48Z</cp:lastPrinted>
  <dcterms:created xsi:type="dcterms:W3CDTF">2021-06-09T01:11:17Z</dcterms:created>
  <dcterms:modified xsi:type="dcterms:W3CDTF">2024-03-12T03:56:08Z</dcterms:modified>
</cp:coreProperties>
</file>