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8.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9.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plsen\Dropbox\★★NAS backup 用\教材注文用紙\★編集用基本データ\"/>
    </mc:Choice>
  </mc:AlternateContent>
  <xr:revisionPtr revIDLastSave="0" documentId="13_ncr:1_{CD578FCD-F112-44D0-A6B0-7158B7A2AA60}" xr6:coauthVersionLast="47" xr6:coauthVersionMax="47" xr10:uidLastSave="{00000000-0000-0000-0000-000000000000}"/>
  <bookViews>
    <workbookView xWindow="-110" yWindow="-110" windowWidth="25820" windowHeight="13900" tabRatio="746" activeTab="3" xr2:uid="{00000000-000D-0000-FFFF-FFFF00000000}"/>
  </bookViews>
  <sheets>
    <sheet name="データ版について" sheetId="1" r:id="rId1"/>
    <sheet name="A. 教室用" sheetId="2" r:id="rId2"/>
    <sheet name="B. ホームワーク" sheetId="9" r:id="rId3"/>
    <sheet name="B-2. 缶バッジ" sheetId="11" r:id="rId4"/>
    <sheet name="B-3. シール" sheetId="12" r:id="rId5"/>
    <sheet name="C. Click, CL価格" sheetId="6" r:id="rId6"/>
    <sheet name="D. Click注文" sheetId="4" r:id="rId7"/>
    <sheet name="E. CL注文" sheetId="5" r:id="rId8"/>
    <sheet name="F-1. Click Flash" sheetId="7" r:id="rId9"/>
    <sheet name="F-2. CF確認書" sheetId="8" r:id="rId10"/>
  </sheets>
  <definedNames>
    <definedName name="_xlnm.Print_Area" localSheetId="1">'A. 教室用'!$A$1:$L$52</definedName>
    <definedName name="_xlnm.Print_Area" localSheetId="2">'B. ホームワーク'!$A$1:$M$51</definedName>
    <definedName name="_xlnm.Print_Area" localSheetId="3">'B-2. 缶バッジ'!$A$1:$G$22</definedName>
    <definedName name="_xlnm.Print_Area" localSheetId="4">'B-3. シール'!$A$1:$F$20</definedName>
    <definedName name="_xlnm.Print_Area" localSheetId="6">'D. Click注文'!$A$1:$M$71</definedName>
    <definedName name="_xlnm.Print_Area" localSheetId="7">'E. CL注文'!$A$1:$M$73</definedName>
    <definedName name="_xlnm.Print_Area" localSheetId="8">'F-1. Click Flash'!$A$1:$P$47</definedName>
    <definedName name="_xlnm.Print_Area" localSheetId="0">データ版について!$A$1:$E$41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 i="12" l="1"/>
  <c r="G22" i="11"/>
  <c r="G16" i="9"/>
  <c r="M44" i="9"/>
  <c r="D42" i="9"/>
  <c r="G42" i="9" s="1"/>
  <c r="E42" i="9"/>
  <c r="E43" i="9" l="1"/>
  <c r="D43" i="9"/>
  <c r="K46" i="9" l="1"/>
  <c r="F47" i="2"/>
  <c r="C59" i="9" l="1"/>
  <c r="M17" i="9"/>
  <c r="M18" i="9"/>
  <c r="M19" i="9"/>
  <c r="M20" i="9"/>
  <c r="M24" i="9"/>
  <c r="M23" i="9"/>
  <c r="M22" i="9"/>
  <c r="M21" i="9"/>
  <c r="M29" i="9" l="1"/>
  <c r="M16" i="9" l="1"/>
  <c r="M15" i="9"/>
  <c r="E14" i="9" l="1"/>
  <c r="D14" i="9"/>
  <c r="B18" i="4"/>
  <c r="D59" i="9"/>
  <c r="L22" i="2" l="1"/>
  <c r="L21" i="2"/>
  <c r="L20" i="2"/>
  <c r="L19" i="2"/>
  <c r="L18" i="2"/>
  <c r="L17" i="2"/>
  <c r="L16" i="2"/>
  <c r="L15" i="2"/>
  <c r="L14" i="2"/>
  <c r="L13" i="2"/>
  <c r="L12" i="2"/>
  <c r="L11" i="2"/>
  <c r="L10" i="2"/>
  <c r="L9" i="2"/>
  <c r="L8" i="2"/>
  <c r="M13" i="9" l="1"/>
  <c r="M14" i="9"/>
  <c r="M25" i="9"/>
  <c r="M26" i="9"/>
  <c r="M27" i="9"/>
  <c r="M28" i="9"/>
  <c r="M30" i="9"/>
  <c r="M31" i="9"/>
  <c r="M32" i="9"/>
  <c r="M33" i="9"/>
  <c r="M34" i="9"/>
  <c r="M35" i="9"/>
  <c r="M36" i="9"/>
  <c r="M37" i="9"/>
  <c r="M38" i="9"/>
  <c r="M39" i="9"/>
  <c r="M40" i="9"/>
  <c r="M41" i="9"/>
  <c r="M42" i="9"/>
  <c r="M43" i="9"/>
  <c r="G12" i="9"/>
  <c r="G13" i="9"/>
  <c r="G14" i="9"/>
  <c r="G15" i="9"/>
  <c r="G17" i="9"/>
  <c r="G18" i="9"/>
  <c r="G19" i="9"/>
  <c r="G20" i="9"/>
  <c r="G21" i="9"/>
  <c r="G22" i="9"/>
  <c r="G23" i="9"/>
  <c r="G24" i="9"/>
  <c r="G25" i="9"/>
  <c r="G26" i="9"/>
  <c r="G27" i="9"/>
  <c r="G28" i="9"/>
  <c r="G29" i="9"/>
  <c r="G30" i="9"/>
  <c r="G31" i="9"/>
  <c r="G32" i="9"/>
  <c r="G33" i="9"/>
  <c r="G34" i="9"/>
  <c r="G35" i="9"/>
  <c r="G36" i="9"/>
  <c r="G37" i="9"/>
  <c r="G38" i="9"/>
  <c r="G39" i="9"/>
  <c r="G40" i="9"/>
  <c r="G41" i="9"/>
  <c r="M12" i="9"/>
  <c r="M11" i="9"/>
  <c r="G11" i="9"/>
  <c r="N9" i="7" l="1"/>
  <c r="N20" i="7" l="1"/>
  <c r="N19" i="7"/>
  <c r="M9" i="7"/>
  <c r="N11" i="7" l="1"/>
  <c r="N24" i="7" s="1"/>
  <c r="D24" i="6"/>
  <c r="D23" i="6"/>
  <c r="D22" i="6"/>
  <c r="D21" i="6"/>
  <c r="L23" i="2"/>
  <c r="L24" i="2"/>
  <c r="L25" i="2"/>
  <c r="L26" i="2"/>
  <c r="L27" i="2"/>
  <c r="L28" i="2"/>
  <c r="L29" i="2"/>
  <c r="L30" i="2"/>
  <c r="L31" i="2"/>
  <c r="L32" i="2"/>
  <c r="L33" i="2"/>
  <c r="L34" i="2"/>
  <c r="L35" i="2"/>
  <c r="L36" i="2"/>
  <c r="L37" i="2"/>
  <c r="L38" i="2"/>
  <c r="L39" i="2"/>
  <c r="L40" i="2"/>
  <c r="L41" i="2"/>
  <c r="L42" i="2"/>
  <c r="L43" i="2"/>
  <c r="L44"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G57" i="6" l="1"/>
  <c r="F57" i="6"/>
  <c r="E57" i="6"/>
  <c r="D57" i="6"/>
  <c r="K38" i="6"/>
  <c r="J38" i="6"/>
  <c r="K37" i="6"/>
  <c r="J37" i="6"/>
  <c r="K35" i="6"/>
  <c r="J35" i="6"/>
  <c r="K30" i="6"/>
  <c r="J30" i="6"/>
  <c r="K25" i="5" l="1"/>
  <c r="I24" i="5"/>
  <c r="G24" i="5"/>
  <c r="E24" i="5"/>
  <c r="B24" i="5"/>
  <c r="K21" i="5"/>
  <c r="I20" i="5"/>
  <c r="G20" i="5"/>
  <c r="E20" i="5"/>
  <c r="B20" i="5"/>
  <c r="K20" i="5" l="1"/>
  <c r="K24" i="5"/>
  <c r="I18" i="4"/>
  <c r="G18" i="4"/>
  <c r="E18" i="4"/>
  <c r="I22" i="4"/>
  <c r="G22" i="4"/>
  <c r="E22" i="4"/>
  <c r="B22" i="4"/>
  <c r="K29" i="5" l="1"/>
  <c r="K23" i="4"/>
  <c r="K19" i="4"/>
  <c r="K18" i="4" l="1"/>
  <c r="K22" i="4"/>
  <c r="J46" i="2"/>
  <c r="F9" i="2"/>
  <c r="F8" i="2"/>
  <c r="K46" i="2" l="1"/>
  <c r="K27" i="4"/>
  <c r="G43" i="9"/>
  <c r="L4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I47" authorId="0" shapeId="0" xr:uid="{00000000-0006-0000-0600-000001000000}">
      <text>
        <r>
          <rPr>
            <b/>
            <sz val="9"/>
            <color indexed="81"/>
            <rFont val="UD デジタル 教科書体 NK-R"/>
            <family val="1"/>
            <charset val="128"/>
          </rPr>
          <t>ご注文内容をご入力後に、印刷をし、ご署名をお願い致します。</t>
        </r>
      </text>
    </comment>
  </commentList>
</comments>
</file>

<file path=xl/sharedStrings.xml><?xml version="1.0" encoding="utf-8"?>
<sst xmlns="http://schemas.openxmlformats.org/spreadsheetml/2006/main" count="705" uniqueCount="542">
  <si>
    <t>《各種注文用紙》</t>
    <rPh sb="1" eb="3">
      <t>カクシュ</t>
    </rPh>
    <rPh sb="3" eb="5">
      <t>チュウモン</t>
    </rPh>
    <rPh sb="5" eb="7">
      <t>ヨウシ</t>
    </rPh>
    <phoneticPr fontId="1"/>
  </si>
  <si>
    <t>A. 教室用教材</t>
    <rPh sb="3" eb="8">
      <t>キョウシツヨウキョウザイ</t>
    </rPh>
    <phoneticPr fontId="1"/>
  </si>
  <si>
    <t>教室用教材として使うフラッシュカードや講師用のワークブックなど</t>
    <rPh sb="0" eb="2">
      <t>キョウシツ</t>
    </rPh>
    <rPh sb="2" eb="3">
      <t>ヨウ</t>
    </rPh>
    <rPh sb="3" eb="5">
      <t>キョウザイ</t>
    </rPh>
    <rPh sb="8" eb="9">
      <t>ツカ</t>
    </rPh>
    <rPh sb="19" eb="22">
      <t>コウシヨウ</t>
    </rPh>
    <phoneticPr fontId="1"/>
  </si>
  <si>
    <t>B. ホームワーク教材・その他</t>
    <rPh sb="9" eb="11">
      <t>キョウザイ</t>
    </rPh>
    <rPh sb="14" eb="15">
      <t>タ</t>
    </rPh>
    <phoneticPr fontId="1"/>
  </si>
  <si>
    <r>
      <t>生徒様にご購入していただくホームワーク教材やクラスで使うステッカーなど
価格は姉妹校様価格</t>
    </r>
    <r>
      <rPr>
        <sz val="9"/>
        <color theme="1"/>
        <rFont val="UD デジタル 教科書体 NK-R"/>
        <family val="1"/>
        <charset val="128"/>
      </rPr>
      <t>（S校価格、PLSにお支払いいただく価格）</t>
    </r>
    <r>
      <rPr>
        <sz val="10"/>
        <color theme="1"/>
        <rFont val="UD デジタル 教科書体 NK-R"/>
        <family val="1"/>
        <charset val="128"/>
      </rPr>
      <t>と定価</t>
    </r>
    <r>
      <rPr>
        <sz val="9"/>
        <color theme="1"/>
        <rFont val="UD デジタル 教科書体 NK-R"/>
        <family val="1"/>
        <charset val="128"/>
      </rPr>
      <t>（生徒様価格）</t>
    </r>
    <r>
      <rPr>
        <sz val="10"/>
        <color theme="1"/>
        <rFont val="UD デジタル 教科書体 NK-R"/>
        <family val="1"/>
        <charset val="128"/>
      </rPr>
      <t>があります</t>
    </r>
    <rPh sb="0" eb="3">
      <t>セイトサマ</t>
    </rPh>
    <rPh sb="5" eb="7">
      <t>コウニュウ</t>
    </rPh>
    <rPh sb="19" eb="21">
      <t>キョウザイ</t>
    </rPh>
    <rPh sb="26" eb="27">
      <t>ツカ</t>
    </rPh>
    <rPh sb="36" eb="38">
      <t>カカク</t>
    </rPh>
    <rPh sb="39" eb="45">
      <t>シマイコウサマカカク</t>
    </rPh>
    <rPh sb="47" eb="50">
      <t>コウカカク</t>
    </rPh>
    <rPh sb="56" eb="58">
      <t>シハラ</t>
    </rPh>
    <rPh sb="63" eb="65">
      <t>カカク</t>
    </rPh>
    <rPh sb="67" eb="69">
      <t>テイカ</t>
    </rPh>
    <rPh sb="70" eb="73">
      <t>セイトサマ</t>
    </rPh>
    <rPh sb="73" eb="75">
      <t>カカク</t>
    </rPh>
    <phoneticPr fontId="1"/>
  </si>
  <si>
    <r>
      <t>《ご注文方法・注意点》</t>
    </r>
    <r>
      <rPr>
        <sz val="11"/>
        <color theme="1"/>
        <rFont val="UD デジタル 教科書体 NK-R"/>
        <family val="1"/>
        <charset val="128"/>
      </rPr>
      <t xml:space="preserve"> </t>
    </r>
    <rPh sb="2" eb="4">
      <t>チュウモン</t>
    </rPh>
    <rPh sb="4" eb="6">
      <t>ホウホウ</t>
    </rPh>
    <rPh sb="7" eb="10">
      <t>チュウイテン</t>
    </rPh>
    <phoneticPr fontId="1"/>
  </si>
  <si>
    <t>※ こちらのデータ版にご注文内容をご入力いただいたものをFaxでお送りいただくことも可能ですが、プリンターやFaxによってはカラーの部分が見づらくなる可能性がございますので、メールで送付いただけると幸いです</t>
    <rPh sb="9" eb="10">
      <t>バン</t>
    </rPh>
    <rPh sb="12" eb="16">
      <t>チュウモンナイヨウ</t>
    </rPh>
    <rPh sb="18" eb="20">
      <t>ニュウリョク</t>
    </rPh>
    <rPh sb="33" eb="34">
      <t>オク</t>
    </rPh>
    <rPh sb="42" eb="44">
      <t>カノウ</t>
    </rPh>
    <rPh sb="66" eb="68">
      <t>ブブン</t>
    </rPh>
    <rPh sb="69" eb="70">
      <t>ミ</t>
    </rPh>
    <rPh sb="75" eb="78">
      <t>カノウセイ</t>
    </rPh>
    <rPh sb="91" eb="93">
      <t>ソウフ</t>
    </rPh>
    <rPh sb="99" eb="100">
      <t>サイワ</t>
    </rPh>
    <phoneticPr fontId="1"/>
  </si>
  <si>
    <t>　　◆ 色のついているセルに必要事項を記入</t>
    <rPh sb="4" eb="5">
      <t>イロ</t>
    </rPh>
    <rPh sb="14" eb="18">
      <t>ヒツヨウジコウ</t>
    </rPh>
    <rPh sb="19" eb="21">
      <t>キニュウ</t>
    </rPh>
    <phoneticPr fontId="1"/>
  </si>
  <si>
    <t>　　◆ ご注文日時の記入</t>
    <phoneticPr fontId="1"/>
  </si>
  <si>
    <t>　　◆ 注文する教材のシートのみのファイルを作成、または、注文ごとに新しいファイルを作成する場合の注意</t>
    <rPh sb="4" eb="6">
      <t>チュウモン</t>
    </rPh>
    <rPh sb="8" eb="10">
      <t>キョウザイ</t>
    </rPh>
    <rPh sb="22" eb="24">
      <t>サクセイ</t>
    </rPh>
    <rPh sb="29" eb="31">
      <t>チュウモン</t>
    </rPh>
    <rPh sb="34" eb="35">
      <t>アタラ</t>
    </rPh>
    <rPh sb="42" eb="44">
      <t>サクセイ</t>
    </rPh>
    <rPh sb="46" eb="48">
      <t>バアイ</t>
    </rPh>
    <rPh sb="49" eb="51">
      <t>チュウイ</t>
    </rPh>
    <phoneticPr fontId="1"/>
  </si>
  <si>
    <r>
      <t>シートの複製を行う際に、</t>
    </r>
    <r>
      <rPr>
        <b/>
        <sz val="10"/>
        <color rgb="FFFF0000"/>
        <rFont val="UD デジタル 教科書体 NK-R"/>
        <family val="1"/>
        <charset val="128"/>
      </rPr>
      <t>下記以外の方法で行うと複製方法によってはページ内のフォームが崩れたり、保護機能や計算式などが正しく機能しなくなる</t>
    </r>
    <r>
      <rPr>
        <sz val="10"/>
        <color theme="1"/>
        <rFont val="UD デジタル 教科書体 NK-R"/>
        <family val="1"/>
        <charset val="128"/>
      </rPr>
      <t>場合がございますので、ご注意ください</t>
    </r>
    <rPh sb="4" eb="6">
      <t>フクセイ</t>
    </rPh>
    <rPh sb="7" eb="8">
      <t>オコナ</t>
    </rPh>
    <rPh sb="9" eb="10">
      <t>サイ</t>
    </rPh>
    <rPh sb="12" eb="14">
      <t>カキ</t>
    </rPh>
    <rPh sb="14" eb="16">
      <t>イガイ</t>
    </rPh>
    <rPh sb="17" eb="19">
      <t>ホウホウ</t>
    </rPh>
    <rPh sb="20" eb="21">
      <t>オコナ</t>
    </rPh>
    <rPh sb="80" eb="82">
      <t>チュウイ</t>
    </rPh>
    <phoneticPr fontId="1"/>
  </si>
  <si>
    <t>◇ Excelファイルにご注文を入力し、不要なシートを削除し、名前を付けて保存</t>
    <rPh sb="13" eb="15">
      <t>チュウモン</t>
    </rPh>
    <rPh sb="16" eb="18">
      <t>ニュウリョク</t>
    </rPh>
    <rPh sb="20" eb="22">
      <t>フヨウ</t>
    </rPh>
    <rPh sb="27" eb="29">
      <t>サクジョ</t>
    </rPh>
    <rPh sb="31" eb="33">
      <t>ナマエ</t>
    </rPh>
    <rPh sb="34" eb="35">
      <t>ツ</t>
    </rPh>
    <rPh sb="37" eb="39">
      <t>ホゾン</t>
    </rPh>
    <phoneticPr fontId="1"/>
  </si>
  <si>
    <t>◇ 注文に使うシートをコピーして、新しいExcelファイルに貼り付ける場合は、下記の方法をお試しください</t>
    <rPh sb="2" eb="4">
      <t>チュウモン</t>
    </rPh>
    <rPh sb="5" eb="6">
      <t>ツカ</t>
    </rPh>
    <rPh sb="17" eb="18">
      <t>アタラ</t>
    </rPh>
    <rPh sb="30" eb="31">
      <t>ハ</t>
    </rPh>
    <rPh sb="32" eb="33">
      <t>ツ</t>
    </rPh>
    <rPh sb="35" eb="37">
      <t>バアイ</t>
    </rPh>
    <rPh sb="39" eb="41">
      <t>カキ</t>
    </rPh>
    <rPh sb="42" eb="44">
      <t>ホウホウ</t>
    </rPh>
    <rPh sb="46" eb="47">
      <t>タメ</t>
    </rPh>
    <phoneticPr fontId="1"/>
  </si>
  <si>
    <t>注文用紙の複製方法</t>
    <rPh sb="0" eb="4">
      <t>チュウモンヨウシ</t>
    </rPh>
    <rPh sb="5" eb="7">
      <t>フクセイ</t>
    </rPh>
    <rPh sb="7" eb="9">
      <t>ホウホウ</t>
    </rPh>
    <phoneticPr fontId="1"/>
  </si>
  <si>
    <t>2. 右クリックをして表示されるオプションの中から「移動またはコピー」を選択します。</t>
    <phoneticPr fontId="1"/>
  </si>
  <si>
    <t>５．新しいシートが作られました
◆「2. PLS教材注文用紙（データ版）」➡ 手順4で指定した場所に新しいシート（コピーしたファイル名＋（２））が作成されました（左図：上）
◆「（新しいブック）」➡ 選択したシートのみの新しいファイルが作成されました。ファイル名がBook1となっているので、名前を付けて保存します（左図：下）</t>
    <rPh sb="2" eb="3">
      <t>アタラ</t>
    </rPh>
    <rPh sb="9" eb="10">
      <t>ツク</t>
    </rPh>
    <rPh sb="40" eb="42">
      <t>テジュン</t>
    </rPh>
    <rPh sb="44" eb="46">
      <t>シテイ</t>
    </rPh>
    <rPh sb="48" eb="50">
      <t>バショ</t>
    </rPh>
    <rPh sb="51" eb="52">
      <t>アタラ</t>
    </rPh>
    <rPh sb="67" eb="68">
      <t>メイ</t>
    </rPh>
    <rPh sb="74" eb="76">
      <t>サクセイ</t>
    </rPh>
    <rPh sb="82" eb="84">
      <t>サズ</t>
    </rPh>
    <rPh sb="85" eb="86">
      <t>ウエ</t>
    </rPh>
    <rPh sb="132" eb="133">
      <t>メイ</t>
    </rPh>
    <rPh sb="148" eb="150">
      <t>ナマエ</t>
    </rPh>
    <rPh sb="151" eb="152">
      <t>ツ</t>
    </rPh>
    <rPh sb="154" eb="156">
      <t>ホゾン</t>
    </rPh>
    <rPh sb="160" eb="162">
      <t>サズ</t>
    </rPh>
    <rPh sb="163" eb="164">
      <t>シタ</t>
    </rPh>
    <phoneticPr fontId="1"/>
  </si>
  <si>
    <r>
      <t>◇ 各シート、それぞれの</t>
    </r>
    <r>
      <rPr>
        <b/>
        <sz val="10"/>
        <color rgb="FFFF0000"/>
        <rFont val="UD デジタル 教科書体 NK-R"/>
        <family val="1"/>
        <charset val="128"/>
      </rPr>
      <t>色がついているセルにご入力</t>
    </r>
    <r>
      <rPr>
        <sz val="10"/>
        <color theme="1"/>
        <rFont val="UD デジタル 教科書体 NK-R"/>
        <family val="1"/>
        <charset val="128"/>
      </rPr>
      <t>（もしくはプルダウンによる選択、チェックマークボックスの選択）ができるようになっていますので、必要事項をご記入ください。（講師アカウント登録名記入はグレーのままのセルにご記入ください）</t>
    </r>
    <rPh sb="22" eb="24">
      <t>ニュウリョク</t>
    </rPh>
    <rPh sb="38" eb="40">
      <t>センタク</t>
    </rPh>
    <rPh sb="53" eb="55">
      <t>センタク</t>
    </rPh>
    <rPh sb="71" eb="75">
      <t>ヒツヨウジコウ</t>
    </rPh>
    <rPh sb="77" eb="79">
      <t>キニュウ</t>
    </rPh>
    <rPh sb="86" eb="88">
      <t>コウシ</t>
    </rPh>
    <rPh sb="93" eb="95">
      <t>トウロク</t>
    </rPh>
    <rPh sb="95" eb="96">
      <t>メイ</t>
    </rPh>
    <rPh sb="96" eb="98">
      <t>キニュウ</t>
    </rPh>
    <rPh sb="110" eb="112">
      <t>キニュウ</t>
    </rPh>
    <phoneticPr fontId="1"/>
  </si>
  <si>
    <r>
      <t>◇ シートは、計算式などが崩れないように</t>
    </r>
    <r>
      <rPr>
        <b/>
        <sz val="10"/>
        <color rgb="FFFF0000"/>
        <rFont val="UD デジタル 教科書体 NK-R"/>
        <family val="1"/>
        <charset val="128"/>
      </rPr>
      <t>「シートの保護」</t>
    </r>
    <r>
      <rPr>
        <sz val="10"/>
        <color theme="1"/>
        <rFont val="UD デジタル 教科書体 NK-R"/>
        <family val="1"/>
        <charset val="128"/>
      </rPr>
      <t>をかけています。パスワードは設定しておりませんので、シートの保護によってうまく記入ができない、セル内の文字がきちんと表示されないなどございましたら、保護を解除して、ご記入ください。（ホーム＞書式＞シートの保護の解除）</t>
    </r>
    <rPh sb="6" eb="9">
      <t>ケイサンシキ</t>
    </rPh>
    <rPh sb="12" eb="13">
      <t>クズ</t>
    </rPh>
    <rPh sb="24" eb="26">
      <t>ホゴ</t>
    </rPh>
    <rPh sb="41" eb="43">
      <t>セッテイ</t>
    </rPh>
    <rPh sb="57" eb="59">
      <t>ホゴ</t>
    </rPh>
    <rPh sb="66" eb="68">
      <t>キニュウ</t>
    </rPh>
    <rPh sb="77" eb="78">
      <t>ナイ</t>
    </rPh>
    <rPh sb="79" eb="81">
      <t>モジ</t>
    </rPh>
    <rPh sb="86" eb="88">
      <t>ヒョウジ</t>
    </rPh>
    <rPh sb="101" eb="103">
      <t>ホゴ</t>
    </rPh>
    <rPh sb="104" eb="106">
      <t>カイジョ</t>
    </rPh>
    <rPh sb="110" eb="112">
      <t>キニュウ</t>
    </rPh>
    <rPh sb="123" eb="125">
      <t>ショシキ</t>
    </rPh>
    <rPh sb="130" eb="132">
      <t>ホゴ</t>
    </rPh>
    <rPh sb="133" eb="135">
      <t>カイジョ</t>
    </rPh>
    <phoneticPr fontId="1"/>
  </si>
  <si>
    <t>ご注文日：</t>
    <rPh sb="1" eb="4">
      <t>チュウモンビ</t>
    </rPh>
    <phoneticPr fontId="1"/>
  </si>
  <si>
    <t>スクール名：</t>
    <rPh sb="4" eb="5">
      <t>メイ</t>
    </rPh>
    <phoneticPr fontId="1"/>
  </si>
  <si>
    <t>ご担当者名：</t>
    <rPh sb="1" eb="5">
      <t>タントウシャメイ</t>
    </rPh>
    <phoneticPr fontId="1"/>
  </si>
  <si>
    <t>教材名</t>
  </si>
  <si>
    <r>
      <t>価格</t>
    </r>
    <r>
      <rPr>
        <sz val="4"/>
        <color rgb="FFF2F2F2"/>
        <rFont val="UD デジタル 教科書体 NK-R"/>
        <family val="1"/>
        <charset val="128"/>
      </rPr>
      <t>（税込）</t>
    </r>
  </si>
  <si>
    <t>注文数</t>
  </si>
  <si>
    <t>3-Letter Reading Cards</t>
    <phoneticPr fontId="1"/>
  </si>
  <si>
    <t>3-Letter Reading Bingo</t>
    <phoneticPr fontId="1"/>
  </si>
  <si>
    <t>　　　Alphabet Cards</t>
  </si>
  <si>
    <t>　　　Color Cards</t>
  </si>
  <si>
    <t>　　　Feeling Cards 1</t>
  </si>
  <si>
    <t>　　　Feeling Cards 2</t>
  </si>
  <si>
    <t>　　　Noun Cards</t>
  </si>
  <si>
    <t>　　　Number Cards</t>
  </si>
  <si>
    <t>　　　Shape Cards</t>
  </si>
  <si>
    <r>
      <t>　　　</t>
    </r>
    <r>
      <rPr>
        <sz val="6"/>
        <color theme="1"/>
        <rFont val="Meiryo UI"/>
        <family val="3"/>
        <charset val="128"/>
      </rPr>
      <t>T’s Action Commands / Touch Commands Cards</t>
    </r>
    <phoneticPr fontId="1"/>
  </si>
  <si>
    <t>Number Bingo B</t>
  </si>
  <si>
    <t>Number Flash Cards</t>
  </si>
  <si>
    <t>PCCs</t>
    <phoneticPr fontId="1"/>
  </si>
  <si>
    <t>Phonic Charts</t>
  </si>
  <si>
    <t>PICs</t>
    <phoneticPr fontId="1"/>
  </si>
  <si>
    <t xml:space="preserve">Pro-Con Cards </t>
  </si>
  <si>
    <t>Pro-Con Posters</t>
  </si>
  <si>
    <t>Pronunciation Boards</t>
  </si>
  <si>
    <t>Q/A B Cue Cards</t>
    <phoneticPr fontId="1"/>
  </si>
  <si>
    <t>Q/A B Expanded Question Flash Cards</t>
    <phoneticPr fontId="1"/>
  </si>
  <si>
    <t>Qwestion-ables</t>
  </si>
  <si>
    <t>Roman Numeral Cards</t>
  </si>
  <si>
    <t>Shopaholics</t>
  </si>
  <si>
    <t>Small Talk</t>
  </si>
  <si>
    <t>Snake Game</t>
  </si>
  <si>
    <t>Speed Roll Cards</t>
  </si>
  <si>
    <t>Telephone Dialogues</t>
  </si>
  <si>
    <t>Time / Season Bingo</t>
  </si>
  <si>
    <t>Trace-abets</t>
  </si>
  <si>
    <t>Trialog Cards</t>
    <phoneticPr fontId="1"/>
  </si>
  <si>
    <t>Verb Attack</t>
  </si>
  <si>
    <t>合計</t>
    <rPh sb="0" eb="2">
      <t>ゴウケイ</t>
    </rPh>
    <phoneticPr fontId="1"/>
  </si>
  <si>
    <t>Notes:</t>
    <phoneticPr fontId="1"/>
  </si>
  <si>
    <t>弊社使用欄</t>
    <rPh sb="0" eb="5">
      <t>ヘイシャシヨウラン</t>
    </rPh>
    <phoneticPr fontId="1"/>
  </si>
  <si>
    <t>発送完了日：</t>
    <rPh sb="0" eb="2">
      <t>ハッソウ</t>
    </rPh>
    <rPh sb="2" eb="5">
      <t>カンリョウビ</t>
    </rPh>
    <phoneticPr fontId="1"/>
  </si>
  <si>
    <t>出荷伝票No.：</t>
    <rPh sb="0" eb="4">
      <t>シュッカデンピョウ</t>
    </rPh>
    <phoneticPr fontId="1"/>
  </si>
  <si>
    <t>その他：</t>
    <rPh sb="2" eb="3">
      <t>タ</t>
    </rPh>
    <phoneticPr fontId="1"/>
  </si>
  <si>
    <t>ワークブックなど個別（例：Aのみ）でのご注文は、プルダウンメニューから教材を選択してください</t>
    <rPh sb="8" eb="10">
      <t>コベツ</t>
    </rPh>
    <rPh sb="11" eb="12">
      <t>レイ</t>
    </rPh>
    <rPh sb="20" eb="22">
      <t>チュウモン</t>
    </rPh>
    <rPh sb="35" eb="37">
      <t>キョウザイ</t>
    </rPh>
    <rPh sb="38" eb="40">
      <t>センタク</t>
    </rPh>
    <phoneticPr fontId="1"/>
  </si>
  <si>
    <t>S校価格</t>
    <phoneticPr fontId="1"/>
  </si>
  <si>
    <t>定価</t>
  </si>
  <si>
    <t>S校価格</t>
  </si>
  <si>
    <t>（税込）</t>
  </si>
  <si>
    <t>Stickers</t>
    <phoneticPr fontId="1"/>
  </si>
  <si>
    <r>
      <t>9</t>
    </r>
    <r>
      <rPr>
        <vertAlign val="superscript"/>
        <sz val="9"/>
        <color theme="1"/>
        <rFont val="Meiryo UI"/>
        <family val="3"/>
        <charset val="128"/>
      </rPr>
      <t>th</t>
    </r>
    <r>
      <rPr>
        <sz val="9"/>
        <color theme="1"/>
        <rFont val="Meiryo UI"/>
        <family val="3"/>
        <charset val="128"/>
      </rPr>
      <t xml:space="preserve"> Rank Home Study CD</t>
    </r>
    <r>
      <rPr>
        <sz val="8"/>
        <color theme="1"/>
        <rFont val="Meiryo UI"/>
        <family val="3"/>
        <charset val="128"/>
      </rPr>
      <t xml:space="preserve"> (C)</t>
    </r>
    <phoneticPr fontId="1"/>
  </si>
  <si>
    <t>Opposites</t>
    <phoneticPr fontId="1"/>
  </si>
  <si>
    <t>For Younger Students</t>
    <phoneticPr fontId="1"/>
  </si>
  <si>
    <t>W.W.W.</t>
    <phoneticPr fontId="1"/>
  </si>
  <si>
    <t>--</t>
    <phoneticPr fontId="1"/>
  </si>
  <si>
    <t>Bingo</t>
    <phoneticPr fontId="1"/>
  </si>
  <si>
    <t>DE</t>
    <phoneticPr fontId="1"/>
  </si>
  <si>
    <r>
      <t>DE B CD set</t>
    </r>
    <r>
      <rPr>
        <sz val="8"/>
        <color theme="1"/>
        <rFont val="Meiryo UI"/>
        <family val="3"/>
        <charset val="128"/>
      </rPr>
      <t xml:space="preserve"> (C)</t>
    </r>
    <phoneticPr fontId="1"/>
  </si>
  <si>
    <t>Beyond Daily Expressions</t>
    <phoneticPr fontId="1"/>
  </si>
  <si>
    <t>Alphabet &amp; Calendar Cards CD set (C)</t>
    <phoneticPr fontId="1"/>
  </si>
  <si>
    <t>Q/A</t>
    <phoneticPr fontId="1"/>
  </si>
  <si>
    <t>CD set B</t>
    <phoneticPr fontId="1"/>
  </si>
  <si>
    <t>ご担当者様：</t>
    <phoneticPr fontId="1"/>
  </si>
  <si>
    <t>《教材名》</t>
    <rPh sb="1" eb="4">
      <t>キョウザイメイ</t>
    </rPh>
    <phoneticPr fontId="1"/>
  </si>
  <si>
    <t>学校で初めて注文の場合チェック（✔）</t>
    <rPh sb="0" eb="2">
      <t>ガッコウ</t>
    </rPh>
    <rPh sb="3" eb="4">
      <t>ハジ</t>
    </rPh>
    <rPh sb="6" eb="8">
      <t>チュウモン</t>
    </rPh>
    <rPh sb="9" eb="11">
      <t>バアイ</t>
    </rPh>
    <phoneticPr fontId="1"/>
  </si>
  <si>
    <t>《アカウント内訳》</t>
    <rPh sb="6" eb="8">
      <t>ウチワケ</t>
    </rPh>
    <phoneticPr fontId="1"/>
  </si>
  <si>
    <t>各項目に該当する人数を入力してください。価格は姉妹校価格（税込）です。</t>
    <rPh sb="0" eb="1">
      <t>カク</t>
    </rPh>
    <rPh sb="1" eb="3">
      <t>コウモク</t>
    </rPh>
    <rPh sb="4" eb="6">
      <t>ガイトウ</t>
    </rPh>
    <rPh sb="8" eb="10">
      <t>ニンズウ</t>
    </rPh>
    <rPh sb="11" eb="13">
      <t>ニュウリョク</t>
    </rPh>
    <rPh sb="20" eb="22">
      <t>カカク</t>
    </rPh>
    <rPh sb="23" eb="28">
      <t>シマイコウカカク</t>
    </rPh>
    <rPh sb="29" eb="31">
      <t>ゼイコミ</t>
    </rPh>
    <phoneticPr fontId="1"/>
  </si>
  <si>
    <t>① 通常価格</t>
    <rPh sb="2" eb="6">
      <t>ツウジョウカカク</t>
    </rPh>
    <phoneticPr fontId="1"/>
  </si>
  <si>
    <t>② 割引価格</t>
    <rPh sb="2" eb="6">
      <t>ワリビキカカク</t>
    </rPh>
    <phoneticPr fontId="1"/>
  </si>
  <si>
    <t>③ 兄弟割引</t>
    <rPh sb="2" eb="6">
      <t>キョウダイワリビキ</t>
    </rPh>
    <phoneticPr fontId="1"/>
  </si>
  <si>
    <t>④ CD同時購入</t>
    <rPh sb="4" eb="8">
      <t>ドウジコウニュウ</t>
    </rPh>
    <phoneticPr fontId="1"/>
  </si>
  <si>
    <t>小計</t>
    <rPh sb="0" eb="2">
      <t>ショウケイ</t>
    </rPh>
    <phoneticPr fontId="1"/>
  </si>
  <si>
    <t>名様分</t>
    <rPh sb="0" eb="3">
      <t>メイサマブン</t>
    </rPh>
    <phoneticPr fontId="1"/>
  </si>
  <si>
    <t>Notes:</t>
    <phoneticPr fontId="1"/>
  </si>
  <si>
    <t>《登録者名》</t>
    <rPh sb="1" eb="5">
      <t>トウロクシャメイ</t>
    </rPh>
    <phoneticPr fontId="1"/>
  </si>
  <si>
    <t xml:space="preserve">
</t>
    <phoneticPr fontId="1"/>
  </si>
  <si>
    <t>◆ 新規の生徒様はお名前のローマ字と新規の欄をチェック（✓）してください</t>
    <phoneticPr fontId="1"/>
  </si>
  <si>
    <t>◆ 既にアカウントをお持ちの生徒様につきましては、ローマ字のお名前、もしくは登録ユーザーIDをご記入ください</t>
    <phoneticPr fontId="1"/>
  </si>
  <si>
    <t>（ユーザーIDは通常「First Name, Family Name」ですが、同姓同名の生徒様がいらっしゃる場合は「お名前＋数字」となります）</t>
    <phoneticPr fontId="1"/>
  </si>
  <si>
    <t>◆ 30名様以上の場合は、シートをコピーしてご利用ください（追加登録分：教材名と登録者名のみ入力）</t>
    <phoneticPr fontId="1"/>
  </si>
  <si>
    <r>
      <rPr>
        <b/>
        <sz val="11"/>
        <color theme="1"/>
        <rFont val="UD デジタル 教科書体 NK-R"/>
        <family val="1"/>
        <charset val="128"/>
      </rPr>
      <t>講師用アカウント登録</t>
    </r>
    <r>
      <rPr>
        <sz val="11"/>
        <color theme="1"/>
        <rFont val="UD デジタル 教科書体 NK-R"/>
        <family val="1"/>
        <charset val="128"/>
      </rPr>
      <t xml:space="preserve">
</t>
    </r>
    <r>
      <rPr>
        <sz val="8"/>
        <color theme="1"/>
        <rFont val="UD デジタル 教科書体 NK-R"/>
        <family val="1"/>
        <charset val="128"/>
      </rPr>
      <t>（1名様につき ￥509）</t>
    </r>
    <rPh sb="0" eb="2">
      <t>コウシ</t>
    </rPh>
    <rPh sb="2" eb="3">
      <t>ヨウ</t>
    </rPh>
    <rPh sb="8" eb="10">
      <t>トウロク</t>
    </rPh>
    <rPh sb="13" eb="15">
      <t>メイサマ</t>
    </rPh>
    <phoneticPr fontId="1"/>
  </si>
  <si>
    <t>講師用アカウントのご登録の場合は、左のボックスをチェック（✓）し、リストにお名前をご記入ください。生徒アカウントと合わせてのご登録の場合は、備考欄に「講師」とご記入ください。</t>
    <rPh sb="2" eb="3">
      <t>ヨウ</t>
    </rPh>
    <rPh sb="38" eb="40">
      <t>ナマエ</t>
    </rPh>
    <rPh sb="42" eb="44">
      <t>キニュウ</t>
    </rPh>
    <rPh sb="70" eb="73">
      <t>ビコウラン</t>
    </rPh>
    <phoneticPr fontId="1"/>
  </si>
  <si>
    <t>新規</t>
    <rPh sb="0" eb="2">
      <t>シンキ</t>
    </rPh>
    <phoneticPr fontId="1"/>
  </si>
  <si>
    <t>お名前（First Name + Family Name)・ユーザーID</t>
    <rPh sb="1" eb="3">
      <t>ナマエ</t>
    </rPh>
    <phoneticPr fontId="1"/>
  </si>
  <si>
    <t>備考</t>
    <rPh sb="0" eb="2">
      <t>ビコウ</t>
    </rPh>
    <phoneticPr fontId="1"/>
  </si>
  <si>
    <t>S校連絡完了日：</t>
    <rPh sb="1" eb="2">
      <t>コウ</t>
    </rPh>
    <rPh sb="2" eb="7">
      <t>レンラクカンリョウビ</t>
    </rPh>
    <phoneticPr fontId="1"/>
  </si>
  <si>
    <t>教材名をお選びください</t>
    <rPh sb="0" eb="3">
      <t>キョウザイメイ</t>
    </rPh>
    <rPh sb="5" eb="6">
      <t>エラ</t>
    </rPh>
    <phoneticPr fontId="1"/>
  </si>
  <si>
    <t>9th Rank</t>
    <phoneticPr fontId="1"/>
  </si>
  <si>
    <t>8th Rank</t>
    <phoneticPr fontId="1"/>
  </si>
  <si>
    <t>7th Rank</t>
    <phoneticPr fontId="1"/>
  </si>
  <si>
    <t>6th Rank</t>
    <phoneticPr fontId="1"/>
  </si>
  <si>
    <t>5th Rank</t>
    <phoneticPr fontId="1"/>
  </si>
  <si>
    <t>Daily Expressions Set A</t>
    <phoneticPr fontId="1"/>
  </si>
  <si>
    <t>Daily Expressions Set B</t>
    <phoneticPr fontId="1"/>
  </si>
  <si>
    <t>Alphabet &amp; Calendar</t>
    <phoneticPr fontId="1"/>
  </si>
  <si>
    <t>Question / Answer Set A</t>
    <phoneticPr fontId="1"/>
  </si>
  <si>
    <t>Question / Answer Set B</t>
    <phoneticPr fontId="1"/>
  </si>
  <si>
    <t>Q/A B with Workbook A &amp; B</t>
    <phoneticPr fontId="1"/>
  </si>
  <si>
    <t>Q/A B with Workbook A</t>
    <phoneticPr fontId="1"/>
  </si>
  <si>
    <t>Q/A B with Workbook B</t>
    <phoneticPr fontId="1"/>
  </si>
  <si>
    <t>ご担当者様：</t>
    <phoneticPr fontId="1"/>
  </si>
  <si>
    <t>Girl</t>
    <phoneticPr fontId="1"/>
  </si>
  <si>
    <t>Boy</t>
    <phoneticPr fontId="1"/>
  </si>
  <si>
    <t>② 兄弟割引</t>
    <rPh sb="2" eb="6">
      <t>キョウダイワリビキ</t>
    </rPh>
    <phoneticPr fontId="1"/>
  </si>
  <si>
    <t>③ CD同時購入</t>
    <rPh sb="4" eb="6">
      <t>ドウジ</t>
    </rPh>
    <rPh sb="6" eb="8">
      <t>コウニュウ</t>
    </rPh>
    <phoneticPr fontId="1"/>
  </si>
  <si>
    <t>④ワークブック・シートのみ</t>
    <phoneticPr fontId="1"/>
  </si>
  <si>
    <t>④ワークブック・シートのみ</t>
    <phoneticPr fontId="1"/>
  </si>
  <si>
    <t>Notes:</t>
    <phoneticPr fontId="1"/>
  </si>
  <si>
    <t xml:space="preserve">
</t>
    <phoneticPr fontId="1"/>
  </si>
  <si>
    <t>◆ 新規の生徒様はお名前のローマ字と新規の欄をチェック（✓）してください</t>
    <phoneticPr fontId="1"/>
  </si>
  <si>
    <t>◆ 既にアカウントをお持ちの生徒様につきましては、ローマ字のお名前、もしくは登録ユーザーIDをご記入ください</t>
    <phoneticPr fontId="1"/>
  </si>
  <si>
    <t xml:space="preserve">   （ユーザーIDは通常「First Name, Family Name」ですが、同姓同名の生徒様がいらっしゃる場合は「お名前＋数字」となります）</t>
    <phoneticPr fontId="1"/>
  </si>
  <si>
    <t>◆ 30名様以上の場合は、シートをコピーしてご利用ください（追加登録分：教材名と登録者名のみ入力）</t>
    <phoneticPr fontId="1"/>
  </si>
  <si>
    <t>Listen Up! A &amp; B</t>
    <phoneticPr fontId="1"/>
  </si>
  <si>
    <t>Listen Up! A</t>
    <phoneticPr fontId="1"/>
  </si>
  <si>
    <t>Listen Up! B</t>
    <phoneticPr fontId="1"/>
  </si>
  <si>
    <t>Pera Pera Daruma 2</t>
    <phoneticPr fontId="1"/>
  </si>
  <si>
    <t>Words Words Words Vol. 1</t>
    <phoneticPr fontId="1"/>
  </si>
  <si>
    <t>Words Words Words Vol. 2</t>
  </si>
  <si>
    <t>Words Words Words Vol. 3</t>
  </si>
  <si>
    <t>Sounds of English</t>
    <phoneticPr fontId="1"/>
  </si>
  <si>
    <t>Comparative Logic A &amp; B</t>
    <phoneticPr fontId="1"/>
  </si>
  <si>
    <t>Double Action Verb Stories</t>
    <phoneticPr fontId="1"/>
  </si>
  <si>
    <t>Kanji English 1</t>
    <phoneticPr fontId="1"/>
  </si>
  <si>
    <t>Ormandy's Opposites</t>
    <phoneticPr fontId="1"/>
  </si>
  <si>
    <t>Opposites + Workbook A &amp; B</t>
    <phoneticPr fontId="1"/>
  </si>
  <si>
    <t>Opposites + Workbook A</t>
    <phoneticPr fontId="1"/>
  </si>
  <si>
    <t>Opposites + Workbook B</t>
    <phoneticPr fontId="1"/>
  </si>
  <si>
    <t>Trialogs</t>
    <phoneticPr fontId="1"/>
  </si>
  <si>
    <t>Primary English</t>
    <phoneticPr fontId="1"/>
  </si>
  <si>
    <t>講師用アカウントのご登録の場合は、左のボックスをチェック（✓）し、リストにお名前をご記入ください。
生徒アカウントと合わせてのご登録の場合は、備考欄に「講師」とご記入ください。</t>
    <rPh sb="2" eb="3">
      <t>ヨウ</t>
    </rPh>
    <rPh sb="38" eb="40">
      <t>ナマエ</t>
    </rPh>
    <rPh sb="42" eb="44">
      <t>キニュウ</t>
    </rPh>
    <rPh sb="71" eb="74">
      <t>ビコウラン</t>
    </rPh>
    <phoneticPr fontId="1"/>
  </si>
  <si>
    <t>《ページ内容》</t>
    <rPh sb="4" eb="6">
      <t>ナイヨウ</t>
    </rPh>
    <phoneticPr fontId="1"/>
  </si>
  <si>
    <t>項目をクリックしていただきますと、移動できます。各項目右端に表示される「ページトップへ戻る」でこのセルに戻ります</t>
    <rPh sb="0" eb="2">
      <t>コウモク</t>
    </rPh>
    <rPh sb="17" eb="19">
      <t>イドウ</t>
    </rPh>
    <rPh sb="24" eb="25">
      <t>カク</t>
    </rPh>
    <rPh sb="25" eb="27">
      <t>コウモク</t>
    </rPh>
    <rPh sb="27" eb="29">
      <t>ミギハシ</t>
    </rPh>
    <rPh sb="30" eb="32">
      <t>ヒョウジ</t>
    </rPh>
    <rPh sb="43" eb="44">
      <t>モド</t>
    </rPh>
    <rPh sb="52" eb="53">
      <t>モド</t>
    </rPh>
    <phoneticPr fontId="1"/>
  </si>
  <si>
    <t>ページトップへ戻る</t>
    <rPh sb="7" eb="8">
      <t>モド</t>
    </rPh>
    <phoneticPr fontId="1"/>
  </si>
  <si>
    <t>項目</t>
    <rPh sb="0" eb="2">
      <t>コウモク</t>
    </rPh>
    <phoneticPr fontId="1"/>
  </si>
  <si>
    <t>料金（税込）</t>
    <rPh sb="0" eb="2">
      <t>リョウキン</t>
    </rPh>
    <rPh sb="3" eb="5">
      <t>ゼイコミ</t>
    </rPh>
    <phoneticPr fontId="1"/>
  </si>
  <si>
    <t>スクール登録料</t>
    <rPh sb="4" eb="6">
      <t>トウロク</t>
    </rPh>
    <rPh sb="6" eb="7">
      <t>リョウ</t>
    </rPh>
    <phoneticPr fontId="1"/>
  </si>
  <si>
    <t>講師用
アカウント登録料</t>
    <rPh sb="0" eb="2">
      <t>コウシ</t>
    </rPh>
    <rPh sb="2" eb="3">
      <t>ヨウ</t>
    </rPh>
    <rPh sb="9" eb="11">
      <t>トウロク</t>
    </rPh>
    <rPh sb="11" eb="12">
      <t>リョウ</t>
    </rPh>
    <phoneticPr fontId="1"/>
  </si>
  <si>
    <t xml:space="preserve">　　講師別のアカウント登録手数料（１名様分）です。スクールアカウントで振り分けられた担当生徒のアカウント情報を確認することができます。登録をご希望の場合は、注文用紙（登録者名欄）、もしくはメールにて、登録講師名をお知らせください。尚、登録講師の交代をご希望の場合は、別途料金は発生致しませんので、該当講師名をお知らせください。 </t>
    <phoneticPr fontId="1"/>
  </si>
  <si>
    <t>価格はすべて税込</t>
    <rPh sb="0" eb="2">
      <t>カカク</t>
    </rPh>
    <rPh sb="6" eb="8">
      <t>ゼイコミ</t>
    </rPh>
    <phoneticPr fontId="1"/>
  </si>
  <si>
    <t>教材名</t>
    <rPh sb="0" eb="3">
      <t>キョウザイメイ</t>
    </rPh>
    <phoneticPr fontId="1"/>
  </si>
  <si>
    <t>① 通常料金</t>
    <rPh sb="2" eb="6">
      <t>ツウジョウリョウキン</t>
    </rPh>
    <phoneticPr fontId="1"/>
  </si>
  <si>
    <t>S校価格</t>
    <rPh sb="1" eb="2">
      <t>コウ</t>
    </rPh>
    <rPh sb="2" eb="4">
      <t>カカク</t>
    </rPh>
    <phoneticPr fontId="1"/>
  </si>
  <si>
    <t>定価</t>
    <rPh sb="0" eb="2">
      <t>テイカ</t>
    </rPh>
    <phoneticPr fontId="1"/>
  </si>
  <si>
    <r>
      <t xml:space="preserve">S校価格
</t>
    </r>
    <r>
      <rPr>
        <sz val="6"/>
        <color theme="0"/>
        <rFont val="UD デジタル 教科書体 NK-R"/>
        <family val="1"/>
        <charset val="128"/>
      </rPr>
      <t xml:space="preserve">A: ①＋\４６８
</t>
    </r>
    <r>
      <rPr>
        <sz val="5"/>
        <color theme="0"/>
        <rFont val="UD デジタル 教科書体 NK-R"/>
        <family val="1"/>
        <charset val="128"/>
      </rPr>
      <t xml:space="preserve">Ｂ～D: </t>
    </r>
    <r>
      <rPr>
        <sz val="6"/>
        <color theme="0"/>
        <rFont val="UD デジタル 教科書体 NK-R"/>
        <family val="1"/>
        <charset val="128"/>
      </rPr>
      <t>①+\1,403</t>
    </r>
    <rPh sb="1" eb="2">
      <t>コウ</t>
    </rPh>
    <rPh sb="2" eb="4">
      <t>カカク</t>
    </rPh>
    <phoneticPr fontId="1"/>
  </si>
  <si>
    <r>
      <t xml:space="preserve">定価
</t>
    </r>
    <r>
      <rPr>
        <sz val="6"/>
        <color theme="0"/>
        <rFont val="UD デジタル 教科書体 NK-R"/>
        <family val="1"/>
        <charset val="128"/>
      </rPr>
      <t xml:space="preserve">A: ①＋\550
</t>
    </r>
    <r>
      <rPr>
        <sz val="5"/>
        <color theme="0"/>
        <rFont val="UD デジタル 教科書体 NK-R"/>
        <family val="1"/>
        <charset val="128"/>
      </rPr>
      <t>Ｂ～D</t>
    </r>
    <r>
      <rPr>
        <sz val="6"/>
        <color theme="0"/>
        <rFont val="UD デジタル 教科書体 NK-R"/>
        <family val="1"/>
        <charset val="128"/>
      </rPr>
      <t>:</t>
    </r>
    <r>
      <rPr>
        <sz val="5"/>
        <color theme="0"/>
        <rFont val="UD デジタル 教科書体 NK-R"/>
        <family val="1"/>
        <charset val="128"/>
      </rPr>
      <t xml:space="preserve"> ①</t>
    </r>
    <r>
      <rPr>
        <sz val="6"/>
        <color theme="0"/>
        <rFont val="UD デジタル 教科書体 NK-R"/>
        <family val="1"/>
        <charset val="128"/>
      </rPr>
      <t>+\1,650</t>
    </r>
    <rPh sb="0" eb="2">
      <t>テイカ</t>
    </rPh>
    <phoneticPr fontId="1"/>
  </si>
  <si>
    <r>
      <t>9</t>
    </r>
    <r>
      <rPr>
        <b/>
        <vertAlign val="superscript"/>
        <sz val="11"/>
        <color theme="1"/>
        <rFont val="Yu Gothic UI"/>
        <family val="3"/>
        <charset val="128"/>
      </rPr>
      <t>th</t>
    </r>
    <r>
      <rPr>
        <b/>
        <sz val="11"/>
        <color theme="1"/>
        <rFont val="Yu Gothic UI"/>
        <family val="3"/>
        <charset val="128"/>
      </rPr>
      <t xml:space="preserve"> Rank</t>
    </r>
    <phoneticPr fontId="1"/>
  </si>
  <si>
    <r>
      <t>8</t>
    </r>
    <r>
      <rPr>
        <b/>
        <vertAlign val="superscript"/>
        <sz val="11"/>
        <color theme="1"/>
        <rFont val="Yu Gothic UI"/>
        <family val="3"/>
        <charset val="128"/>
      </rPr>
      <t>th</t>
    </r>
    <r>
      <rPr>
        <b/>
        <sz val="11"/>
        <color theme="1"/>
        <rFont val="Yu Gothic UI"/>
        <family val="3"/>
        <charset val="128"/>
      </rPr>
      <t xml:space="preserve"> Rank</t>
    </r>
    <phoneticPr fontId="1"/>
  </si>
  <si>
    <r>
      <t>7</t>
    </r>
    <r>
      <rPr>
        <b/>
        <vertAlign val="superscript"/>
        <sz val="11"/>
        <color theme="1"/>
        <rFont val="Yu Gothic UI"/>
        <family val="3"/>
        <charset val="128"/>
      </rPr>
      <t>th</t>
    </r>
    <r>
      <rPr>
        <b/>
        <sz val="11"/>
        <color theme="1"/>
        <rFont val="Yu Gothic UI"/>
        <family val="3"/>
        <charset val="128"/>
      </rPr>
      <t xml:space="preserve"> Rank</t>
    </r>
    <phoneticPr fontId="1"/>
  </si>
  <si>
    <r>
      <t>6</t>
    </r>
    <r>
      <rPr>
        <b/>
        <vertAlign val="superscript"/>
        <sz val="11"/>
        <color theme="1"/>
        <rFont val="Yu Gothic UI"/>
        <family val="3"/>
        <charset val="128"/>
      </rPr>
      <t>th</t>
    </r>
    <r>
      <rPr>
        <b/>
        <sz val="11"/>
        <color theme="1"/>
        <rFont val="Yu Gothic UI"/>
        <family val="3"/>
        <charset val="128"/>
      </rPr>
      <t xml:space="preserve"> Rank</t>
    </r>
    <phoneticPr fontId="1"/>
  </si>
  <si>
    <r>
      <t>5</t>
    </r>
    <r>
      <rPr>
        <b/>
        <vertAlign val="superscript"/>
        <sz val="11"/>
        <color theme="1"/>
        <rFont val="Yu Gothic UI"/>
        <family val="3"/>
        <charset val="128"/>
      </rPr>
      <t>th</t>
    </r>
    <r>
      <rPr>
        <b/>
        <sz val="11"/>
        <color theme="1"/>
        <rFont val="Yu Gothic UI"/>
        <family val="3"/>
        <charset val="128"/>
      </rPr>
      <t xml:space="preserve"> Rank</t>
    </r>
    <phoneticPr fontId="1"/>
  </si>
  <si>
    <r>
      <t>Daily Expressions Set A</t>
    </r>
    <r>
      <rPr>
        <sz val="11"/>
        <color theme="1"/>
        <rFont val="Yu Gothic UI"/>
        <family val="3"/>
        <charset val="128"/>
      </rPr>
      <t xml:space="preserve"> (DE A)</t>
    </r>
    <phoneticPr fontId="1"/>
  </si>
  <si>
    <r>
      <t>Daily Expressions Set B</t>
    </r>
    <r>
      <rPr>
        <sz val="11"/>
        <color theme="1"/>
        <rFont val="Yu Gothic UI"/>
        <family val="3"/>
        <charset val="128"/>
      </rPr>
      <t xml:space="preserve"> (DE B)</t>
    </r>
    <phoneticPr fontId="1"/>
  </si>
  <si>
    <t>Alphabet &amp; Calendar</t>
    <phoneticPr fontId="1"/>
  </si>
  <si>
    <r>
      <t>Question / Answer Set A</t>
    </r>
    <r>
      <rPr>
        <sz val="11"/>
        <color theme="1"/>
        <rFont val="Yu Gothic UI"/>
        <family val="3"/>
        <charset val="128"/>
      </rPr>
      <t xml:space="preserve"> (Q/A A)</t>
    </r>
    <phoneticPr fontId="1"/>
  </si>
  <si>
    <r>
      <t>Question / Answer Set B</t>
    </r>
    <r>
      <rPr>
        <sz val="11"/>
        <color theme="1"/>
        <rFont val="Yu Gothic UI"/>
        <family val="3"/>
        <charset val="128"/>
      </rPr>
      <t xml:space="preserve"> (Q/A B)</t>
    </r>
    <phoneticPr fontId="1"/>
  </si>
  <si>
    <r>
      <t xml:space="preserve">　　Q/A B --Workbook A &amp; B </t>
    </r>
    <r>
      <rPr>
        <sz val="10"/>
        <color theme="1"/>
        <rFont val="Yu Gothic UI"/>
        <family val="3"/>
        <charset val="128"/>
      </rPr>
      <t>（2冊）</t>
    </r>
    <r>
      <rPr>
        <b/>
        <sz val="10"/>
        <color theme="1"/>
        <rFont val="Yu Gothic UI"/>
        <family val="3"/>
        <charset val="128"/>
      </rPr>
      <t>*</t>
    </r>
    <rPh sb="27" eb="28">
      <t>サツ</t>
    </rPh>
    <phoneticPr fontId="1"/>
  </si>
  <si>
    <r>
      <t>　　           --Workbook A / B</t>
    </r>
    <r>
      <rPr>
        <sz val="10"/>
        <color theme="1"/>
        <rFont val="Yu Gothic UI"/>
        <family val="3"/>
        <charset val="128"/>
      </rPr>
      <t>（1冊）</t>
    </r>
    <r>
      <rPr>
        <b/>
        <sz val="10"/>
        <color theme="1"/>
        <rFont val="Yu Gothic UI"/>
        <family val="3"/>
        <charset val="128"/>
      </rPr>
      <t>*</t>
    </r>
    <rPh sb="31" eb="32">
      <t>サツ</t>
    </rPh>
    <phoneticPr fontId="1"/>
  </si>
  <si>
    <r>
      <rPr>
        <b/>
        <sz val="10"/>
        <color theme="1"/>
        <rFont val="UD デジタル 教科書体 NK-R"/>
        <family val="1"/>
        <charset val="128"/>
      </rPr>
      <t>② 割引価格：</t>
    </r>
    <r>
      <rPr>
        <sz val="10"/>
        <color theme="1"/>
        <rFont val="UD デジタル 教科書体 NK-R"/>
        <family val="1"/>
        <charset val="128"/>
      </rPr>
      <t xml:space="preserve"> 既に同教材のCDセット教材を、ご本人、もしくはご兄弟がお持ちの場合の特別料金</t>
    </r>
    <phoneticPr fontId="1"/>
  </si>
  <si>
    <r>
      <t xml:space="preserve">S校価格
</t>
    </r>
    <r>
      <rPr>
        <sz val="6"/>
        <color theme="0"/>
        <rFont val="UD デジタル 教科書体 NK-R"/>
        <family val="1"/>
        <charset val="128"/>
      </rPr>
      <t>①＋\255</t>
    </r>
    <rPh sb="1" eb="2">
      <t>コウ</t>
    </rPh>
    <rPh sb="2" eb="4">
      <t>カカク</t>
    </rPh>
    <phoneticPr fontId="1"/>
  </si>
  <si>
    <r>
      <t>定価</t>
    </r>
    <r>
      <rPr>
        <sz val="6"/>
        <color theme="0"/>
        <rFont val="UD デジタル 教科書体 NK-R"/>
        <family val="1"/>
        <charset val="128"/>
      </rPr>
      <t xml:space="preserve">
①+\300</t>
    </r>
    <rPh sb="0" eb="2">
      <t>テイカ</t>
    </rPh>
    <phoneticPr fontId="1"/>
  </si>
  <si>
    <r>
      <t>S校価格</t>
    </r>
    <r>
      <rPr>
        <sz val="6"/>
        <color theme="0"/>
        <rFont val="UD デジタル 教科書体 NK-R"/>
        <family val="1"/>
        <charset val="128"/>
      </rPr>
      <t/>
    </r>
    <rPh sb="1" eb="2">
      <t>コウ</t>
    </rPh>
    <rPh sb="2" eb="4">
      <t>カカク</t>
    </rPh>
    <phoneticPr fontId="1"/>
  </si>
  <si>
    <r>
      <t>定価</t>
    </r>
    <r>
      <rPr>
        <sz val="6"/>
        <color theme="0"/>
        <rFont val="UD デジタル 教科書体 NK-R"/>
        <family val="1"/>
        <charset val="128"/>
      </rPr>
      <t/>
    </r>
    <rPh sb="0" eb="2">
      <t>テイカ</t>
    </rPh>
    <phoneticPr fontId="1"/>
  </si>
  <si>
    <r>
      <rPr>
        <b/>
        <u/>
        <sz val="11"/>
        <color theme="1"/>
        <rFont val="UD デジタル 教科書体 NK-R"/>
        <family val="1"/>
        <charset val="128"/>
      </rPr>
      <t>A. 音源 ＆ ワークブックシート:</t>
    </r>
    <r>
      <rPr>
        <b/>
        <sz val="11"/>
        <color theme="1"/>
        <rFont val="UD デジタル 教科書体 NK-R"/>
        <family val="1"/>
        <charset val="128"/>
      </rPr>
      <t xml:space="preserve">  </t>
    </r>
    <r>
      <rPr>
        <sz val="9"/>
        <color theme="1"/>
        <rFont val="UD デジタル 教科書体 NK-R"/>
        <family val="1"/>
        <charset val="128"/>
      </rPr>
      <t>ワークブック・シート教材は、生徒様に書き込んで学習していただくため、ご兄弟が既に同教材をご購入いただいている場合も、新たにワークブックのご購入をお願いしています。ご兄弟が同教材のCDセット教材をお持ちで、引き続き音源をCDでご利用いただく場合は、ワークブックのみのご購入（④）が可能です。</t>
    </r>
    <rPh sb="3" eb="5">
      <t>オンゲン</t>
    </rPh>
    <phoneticPr fontId="1"/>
  </si>
  <si>
    <r>
      <t xml:space="preserve">Listen Up! A &amp; B* </t>
    </r>
    <r>
      <rPr>
        <sz val="9"/>
        <color theme="1"/>
        <rFont val="Yu Gothic UI"/>
        <family val="3"/>
        <charset val="128"/>
      </rPr>
      <t>（2冊）</t>
    </r>
    <rPh sb="20" eb="21">
      <t>サツ</t>
    </rPh>
    <phoneticPr fontId="1"/>
  </si>
  <si>
    <r>
      <t xml:space="preserve"> --Listen Up! A / B </t>
    </r>
    <r>
      <rPr>
        <sz val="9"/>
        <color theme="1"/>
        <rFont val="Yu Gothic UI"/>
        <family val="3"/>
        <charset val="128"/>
      </rPr>
      <t>（1冊）</t>
    </r>
    <r>
      <rPr>
        <sz val="11"/>
        <color theme="1"/>
        <rFont val="ＭＳ Ｐゴシック"/>
        <family val="2"/>
        <charset val="128"/>
        <scheme val="minor"/>
      </rPr>
      <t/>
    </r>
    <rPh sb="22" eb="23">
      <t>サツ</t>
    </rPh>
    <phoneticPr fontId="1"/>
  </si>
  <si>
    <r>
      <t>Pera Pera Daruma 1</t>
    </r>
    <r>
      <rPr>
        <sz val="10"/>
        <color theme="1"/>
        <rFont val="Yu Gothic UI"/>
        <family val="3"/>
        <charset val="128"/>
      </rPr>
      <t xml:space="preserve"> (Boy / Girl)</t>
    </r>
    <phoneticPr fontId="1"/>
  </si>
  <si>
    <t>Pera Pera Daruma 2</t>
    <phoneticPr fontId="1"/>
  </si>
  <si>
    <t>Words Words Words Vol. 1</t>
    <phoneticPr fontId="1"/>
  </si>
  <si>
    <t>W. W. W. Vol. 2</t>
    <phoneticPr fontId="1"/>
  </si>
  <si>
    <t>W. W. W. Vol. 3</t>
  </si>
  <si>
    <t>Sounds of English</t>
    <phoneticPr fontId="1"/>
  </si>
  <si>
    <t>Double Action Verb Stories</t>
    <phoneticPr fontId="1"/>
  </si>
  <si>
    <t>Kanji English 1</t>
    <phoneticPr fontId="1"/>
  </si>
  <si>
    <t>Ormandy's Opposites</t>
    <phoneticPr fontId="1"/>
  </si>
  <si>
    <r>
      <t xml:space="preserve">  --Workbook A &amp; B</t>
    </r>
    <r>
      <rPr>
        <sz val="10"/>
        <color theme="1"/>
        <rFont val="Yu Gothic UI"/>
        <family val="3"/>
        <charset val="128"/>
      </rPr>
      <t>（2冊）</t>
    </r>
    <rPh sb="20" eb="21">
      <t>サツ</t>
    </rPh>
    <phoneticPr fontId="1"/>
  </si>
  <si>
    <r>
      <t xml:space="preserve">  --Workbook A / B</t>
    </r>
    <r>
      <rPr>
        <sz val="10"/>
        <color theme="1"/>
        <rFont val="Yu Gothic UI"/>
        <family val="3"/>
        <charset val="128"/>
      </rPr>
      <t xml:space="preserve"> （1冊）</t>
    </r>
    <rPh sb="21" eb="22">
      <t>サツ</t>
    </rPh>
    <phoneticPr fontId="1"/>
  </si>
  <si>
    <r>
      <rPr>
        <b/>
        <u/>
        <sz val="11"/>
        <color theme="1"/>
        <rFont val="UD デジタル 教科書体 NK-R"/>
        <family val="1"/>
        <charset val="128"/>
      </rPr>
      <t>C. 音源のみ:</t>
    </r>
    <r>
      <rPr>
        <b/>
        <sz val="11"/>
        <color theme="1"/>
        <rFont val="UD デジタル 教科書体 NK-R"/>
        <family val="1"/>
        <charset val="128"/>
      </rPr>
      <t xml:space="preserve">  </t>
    </r>
    <r>
      <rPr>
        <sz val="9"/>
        <color theme="1"/>
        <rFont val="UD デジタル 教科書体 NK-R"/>
        <family val="1"/>
        <charset val="128"/>
      </rPr>
      <t>ワークブックやテキスト等が付属しない音源のみの教材です。</t>
    </r>
    <rPh sb="3" eb="5">
      <t>オンゲン</t>
    </rPh>
    <phoneticPr fontId="1"/>
  </si>
  <si>
    <t xml:space="preserve"> （CDセット価格（＝①）＋￥２５５/\300）</t>
    <phoneticPr fontId="1"/>
  </si>
  <si>
    <r>
      <rPr>
        <b/>
        <sz val="10"/>
        <color theme="1"/>
        <rFont val="UD デジタル 教科書体 NK-R"/>
        <family val="1"/>
        <charset val="128"/>
      </rPr>
      <t xml:space="preserve">④ ワークブックのみ購入： </t>
    </r>
    <r>
      <rPr>
        <sz val="9"/>
        <color theme="1"/>
        <rFont val="UD デジタル 教科書体 NK-R"/>
        <family val="1"/>
        <charset val="128"/>
      </rPr>
      <t>既にお持ちのCDを引き続き利用するため、ワークブックのみをご購入する場合の価格</t>
    </r>
    <phoneticPr fontId="1"/>
  </si>
  <si>
    <r>
      <rPr>
        <b/>
        <sz val="9"/>
        <color theme="1"/>
        <rFont val="UD デジタル 教科書体 NK-R"/>
        <family val="1"/>
        <charset val="128"/>
      </rPr>
      <t>*Listen Up! A &amp; B:</t>
    </r>
    <r>
      <rPr>
        <sz val="9"/>
        <color theme="1"/>
        <rFont val="UD デジタル 教科書体 NK-R"/>
        <family val="1"/>
        <charset val="128"/>
      </rPr>
      <t xml:space="preserve"> AとBの音源２種類のセットになりますので、「③ CDと同時購入」価格は、Ｓ校価格：\２５５×２枚＝\510、定価：￥３００×２枚＝￥６００と①の合計金額になります</t>
    </r>
    <phoneticPr fontId="1"/>
  </si>
  <si>
    <r>
      <rPr>
        <b/>
        <sz val="9"/>
        <color theme="1"/>
        <rFont val="UD デジタル 教科書体 NK-R"/>
        <family val="1"/>
        <charset val="128"/>
      </rPr>
      <t>**Ormandy’s Opposites:</t>
    </r>
    <r>
      <rPr>
        <sz val="9"/>
        <color theme="1"/>
        <rFont val="UD デジタル 教科書体 NK-R"/>
        <family val="1"/>
        <charset val="128"/>
      </rPr>
      <t xml:space="preserve"> Workbookのみを後日、ご注文いただく場合は「B. ホームワーク教材・その他」にて、ご注文ください</t>
    </r>
    <phoneticPr fontId="1"/>
  </si>
  <si>
    <t>《ご注文方法》</t>
    <rPh sb="2" eb="4">
      <t>チュウモン</t>
    </rPh>
    <rPh sb="4" eb="6">
      <t>ホウホウ</t>
    </rPh>
    <phoneticPr fontId="1"/>
  </si>
  <si>
    <t>該当する教材すべてにチェックマーク（✔）、複数同時注文の場合は数字をご記入ください。３つ以上の場合は、Notes欄に内訳をご記入ください</t>
    <phoneticPr fontId="1"/>
  </si>
  <si>
    <t>◆ １０名様以上、同時注文をする場合</t>
    <phoneticPr fontId="1"/>
  </si>
  <si>
    <t>２つまでは《教材名》のプルダウンから該当する教材をお選びください。３つ以上の場合は、《アカウント内訳》の「Notes:」欄にご記入ください（3つ以上の教材は内訳欄の金額に反映されませんが、ご了承ください）</t>
    <phoneticPr fontId="1"/>
  </si>
  <si>
    <t>◆ 同じファイルを繰り返しご利用される場合の注意</t>
    <rPh sb="2" eb="3">
      <t>オナ</t>
    </rPh>
    <rPh sb="9" eb="10">
      <t>ク</t>
    </rPh>
    <rPh sb="11" eb="12">
      <t>カエ</t>
    </rPh>
    <rPh sb="14" eb="16">
      <t>リヨウ</t>
    </rPh>
    <rPh sb="19" eb="21">
      <t>バアイ</t>
    </rPh>
    <rPh sb="22" eb="24">
      <t>チュウイ</t>
    </rPh>
    <phoneticPr fontId="1"/>
  </si>
  <si>
    <r>
      <t>--送付していただくデータに古いご注文内容が残っている場合は、「ご注文日時」を見て、古いご注文か新しいご注文かを判断します。二重注文防止のため</t>
    </r>
    <r>
      <rPr>
        <sz val="9"/>
        <color rgb="FFFF0000"/>
        <rFont val="UD デジタル 教科書体 NK-R"/>
        <family val="1"/>
        <charset val="128"/>
      </rPr>
      <t>「ご注文日時」の記入</t>
    </r>
    <r>
      <rPr>
        <sz val="9"/>
        <color theme="1"/>
        <rFont val="UD デジタル 教科書体 NK-R"/>
        <family val="1"/>
        <charset val="128"/>
      </rPr>
      <t>をお願い致します。</t>
    </r>
    <rPh sb="2" eb="4">
      <t>ソウフ</t>
    </rPh>
    <rPh sb="14" eb="15">
      <t>フル</t>
    </rPh>
    <rPh sb="17" eb="19">
      <t>チュウモン</t>
    </rPh>
    <rPh sb="19" eb="21">
      <t>ナイヨウ</t>
    </rPh>
    <rPh sb="22" eb="23">
      <t>ノコ</t>
    </rPh>
    <rPh sb="27" eb="29">
      <t>バアイ</t>
    </rPh>
    <rPh sb="33" eb="35">
      <t>チュウモン</t>
    </rPh>
    <rPh sb="35" eb="37">
      <t>ニチジ</t>
    </rPh>
    <rPh sb="39" eb="40">
      <t>ミ</t>
    </rPh>
    <rPh sb="42" eb="43">
      <t>フル</t>
    </rPh>
    <rPh sb="45" eb="47">
      <t>チュウモン</t>
    </rPh>
    <rPh sb="48" eb="49">
      <t>アタラ</t>
    </rPh>
    <rPh sb="52" eb="54">
      <t>チュウモン</t>
    </rPh>
    <rPh sb="56" eb="58">
      <t>ハンダン</t>
    </rPh>
    <rPh sb="62" eb="64">
      <t>ニジュウ</t>
    </rPh>
    <rPh sb="64" eb="66">
      <t>チュウモン</t>
    </rPh>
    <rPh sb="66" eb="68">
      <t>ボウシ</t>
    </rPh>
    <rPh sb="73" eb="75">
      <t>チュウモン</t>
    </rPh>
    <rPh sb="75" eb="77">
      <t>ニチジ</t>
    </rPh>
    <rPh sb="79" eb="81">
      <t>キニュウ</t>
    </rPh>
    <rPh sb="83" eb="84">
      <t>ネガ</t>
    </rPh>
    <rPh sb="85" eb="86">
      <t>イタ</t>
    </rPh>
    <phoneticPr fontId="1"/>
  </si>
  <si>
    <t>◆ 3０名様以上、同時注文をする場合</t>
    <phoneticPr fontId="1"/>
  </si>
  <si>
    <r>
      <t>右クリックをして表示されるオプションの中から</t>
    </r>
    <r>
      <rPr>
        <b/>
        <sz val="11"/>
        <color rgb="FFFF0000"/>
        <rFont val="UD デジタル 教科書体 NK-R"/>
        <family val="1"/>
        <charset val="128"/>
      </rPr>
      <t>「移動またはコピー」</t>
    </r>
    <r>
      <rPr>
        <sz val="11"/>
        <color theme="1"/>
        <rFont val="UD デジタル 教科書体 NK-R"/>
        <family val="1"/>
        <charset val="128"/>
      </rPr>
      <t>を選択します。</t>
    </r>
    <rPh sb="0" eb="1">
      <t>ミギ</t>
    </rPh>
    <rPh sb="8" eb="10">
      <t>ヒョウジ</t>
    </rPh>
    <rPh sb="19" eb="20">
      <t>ナカ</t>
    </rPh>
    <rPh sb="23" eb="25">
      <t>イドウ</t>
    </rPh>
    <rPh sb="33" eb="35">
      <t>センタク</t>
    </rPh>
    <phoneticPr fontId="1"/>
  </si>
  <si>
    <t>3-Phon Cards</t>
    <phoneticPr fontId="1"/>
  </si>
  <si>
    <t>ABC / abc Bingo</t>
    <phoneticPr fontId="1"/>
  </si>
  <si>
    <t>ABC Flash Cards</t>
    <phoneticPr fontId="1"/>
  </si>
  <si>
    <t>Addition / Subtraction Cards</t>
    <phoneticPr fontId="1"/>
  </si>
  <si>
    <t>Ango Eigo</t>
    <phoneticPr fontId="1"/>
  </si>
  <si>
    <t>Aniverb / Anoccuverb Bingo</t>
    <phoneticPr fontId="1"/>
  </si>
  <si>
    <t>Ask-Me-Knots</t>
    <phoneticPr fontId="1"/>
  </si>
  <si>
    <t>Blendi Bingo</t>
    <phoneticPr fontId="1"/>
  </si>
  <si>
    <t>Blends &amp; Digraphs Ringed Cards</t>
    <phoneticPr fontId="1"/>
  </si>
  <si>
    <t>Calendar &amp; Date Cards</t>
    <phoneticPr fontId="1"/>
  </si>
  <si>
    <t>CC Cards</t>
    <phoneticPr fontId="1"/>
  </si>
  <si>
    <t>Chameleon Cards</t>
    <phoneticPr fontId="1"/>
  </si>
  <si>
    <t>Christmas Bingo</t>
    <phoneticPr fontId="1"/>
  </si>
  <si>
    <t>Christmas Game Cards</t>
    <phoneticPr fontId="1"/>
  </si>
  <si>
    <t>Clock Face Cards</t>
    <phoneticPr fontId="1"/>
  </si>
  <si>
    <t>Color &amp; Shape Cards</t>
    <phoneticPr fontId="1"/>
  </si>
  <si>
    <t>Color Cards</t>
    <phoneticPr fontId="1"/>
  </si>
  <si>
    <t>Color / Number Bingo</t>
    <phoneticPr fontId="1"/>
  </si>
  <si>
    <t>Colored Word Cubes</t>
    <phoneticPr fontId="1"/>
  </si>
  <si>
    <t>Consonants Ringed Cards</t>
    <phoneticPr fontId="1"/>
  </si>
  <si>
    <t>Double Action Verb &amp; Story Cards</t>
    <phoneticPr fontId="1"/>
  </si>
  <si>
    <t>Family Cards</t>
    <phoneticPr fontId="1"/>
  </si>
  <si>
    <t>Family Tree</t>
    <phoneticPr fontId="1"/>
  </si>
  <si>
    <t>Fraction Cards</t>
    <phoneticPr fontId="1"/>
  </si>
  <si>
    <t>Halloween Bingo</t>
    <phoneticPr fontId="1"/>
  </si>
  <si>
    <t>(Revised Jr. High) CC Cards &amp; T’s Companion</t>
    <phoneticPr fontId="1"/>
  </si>
  <si>
    <t>Ango Eigo Workbook</t>
    <phoneticPr fontId="1"/>
  </si>
  <si>
    <t>3. Get Writing!</t>
    <phoneticPr fontId="1"/>
  </si>
  <si>
    <t>ページトップへ戻る</t>
    <rPh sb="7" eb="8">
      <t>モド</t>
    </rPh>
    <phoneticPr fontId="1"/>
  </si>
  <si>
    <t>1つ目のアカウント</t>
    <rPh sb="2" eb="3">
      <t>メ</t>
    </rPh>
    <phoneticPr fontId="1"/>
  </si>
  <si>
    <t>2つ目以降</t>
    <rPh sb="2" eb="5">
      <t>メイコウ</t>
    </rPh>
    <phoneticPr fontId="1"/>
  </si>
  <si>
    <r>
      <t>◇ 送付していただくデータに古いご注文内容が残っている場合は、「ご注文日時」を見て、古いご注文か新しいご注文かを判断します。二重注文防止のため</t>
    </r>
    <r>
      <rPr>
        <b/>
        <sz val="10"/>
        <color rgb="FFFF0000"/>
        <rFont val="UD デジタル 教科書体 NK-R"/>
        <family val="1"/>
        <charset val="128"/>
      </rPr>
      <t>「ご注文日時」の記入は必ず</t>
    </r>
    <r>
      <rPr>
        <sz val="10"/>
        <color theme="1"/>
        <rFont val="UD デジタル 教科書体 NK-R"/>
        <family val="1"/>
        <charset val="128"/>
      </rPr>
      <t>お願い致します。</t>
    </r>
    <rPh sb="82" eb="83">
      <t>カナラ</t>
    </rPh>
    <phoneticPr fontId="1"/>
  </si>
  <si>
    <t>《お申込みプラン》</t>
    <rPh sb="2" eb="4">
      <t>モウシコ</t>
    </rPh>
    <phoneticPr fontId="1"/>
  </si>
  <si>
    <t>B. 月額契約</t>
    <rPh sb="3" eb="7">
      <t>ゲツガクケイヤク</t>
    </rPh>
    <phoneticPr fontId="1"/>
  </si>
  <si>
    <t>1アカウント目</t>
    <rPh sb="6" eb="7">
      <t>メ</t>
    </rPh>
    <phoneticPr fontId="1"/>
  </si>
  <si>
    <t>《登録料》</t>
    <rPh sb="1" eb="4">
      <t>トウロクリョウ</t>
    </rPh>
    <phoneticPr fontId="1"/>
  </si>
  <si>
    <t>スクール登録料</t>
    <rPh sb="4" eb="7">
      <t>トウロクリョウ</t>
    </rPh>
    <phoneticPr fontId="1"/>
  </si>
  <si>
    <t>講師用アカウント登録料
（未登録者追加分）</t>
    <rPh sb="0" eb="3">
      <t>コウシヨウ</t>
    </rPh>
    <rPh sb="8" eb="11">
      <t>トウロクリョウ</t>
    </rPh>
    <rPh sb="13" eb="20">
      <t>ミトウロクシャツイカブン</t>
    </rPh>
    <phoneticPr fontId="1"/>
  </si>
  <si>
    <t>/年</t>
    <rPh sb="1" eb="2">
      <t>ネン</t>
    </rPh>
    <phoneticPr fontId="1"/>
  </si>
  <si>
    <t>/月</t>
    <rPh sb="1" eb="2">
      <t>ツキ</t>
    </rPh>
    <phoneticPr fontId="1"/>
  </si>
  <si>
    <t>計</t>
    <rPh sb="0" eb="1">
      <t>ケイ</t>
    </rPh>
    <phoneticPr fontId="1"/>
  </si>
  <si>
    <t>アカウント</t>
    <phoneticPr fontId="1"/>
  </si>
  <si>
    <t>お申込数</t>
    <rPh sb="1" eb="4">
      <t>モウシコミスウ</t>
    </rPh>
    <phoneticPr fontId="1"/>
  </si>
  <si>
    <t>プラン</t>
    <phoneticPr fontId="1"/>
  </si>
  <si>
    <t>料金</t>
    <rPh sb="0" eb="2">
      <t>リョウキン</t>
    </rPh>
    <phoneticPr fontId="1"/>
  </si>
  <si>
    <t>料金　（税込）</t>
    <rPh sb="0" eb="2">
      <t>リョウキン</t>
    </rPh>
    <rPh sb="4" eb="6">
      <t>ゼイコミ</t>
    </rPh>
    <phoneticPr fontId="1"/>
  </si>
  <si>
    <t>新規・追加登録数</t>
    <rPh sb="0" eb="2">
      <t>シンキ</t>
    </rPh>
    <rPh sb="3" eb="7">
      <t>ツイカトウロク</t>
    </rPh>
    <rPh sb="7" eb="8">
      <t>スウ</t>
    </rPh>
    <phoneticPr fontId="1"/>
  </si>
  <si>
    <t>講師別アカウントの登録手数料（既にアカウントをお持ちの方は登録料は発生致しません）</t>
    <rPh sb="0" eb="3">
      <t>コウシベツ</t>
    </rPh>
    <rPh sb="9" eb="14">
      <t>トウロクテスウリョウ</t>
    </rPh>
    <rPh sb="15" eb="16">
      <t>スデ</t>
    </rPh>
    <rPh sb="24" eb="25">
      <t>モ</t>
    </rPh>
    <rPh sb="27" eb="28">
      <t>カタ</t>
    </rPh>
    <rPh sb="29" eb="31">
      <t>トウロク</t>
    </rPh>
    <rPh sb="31" eb="32">
      <t>リョウ</t>
    </rPh>
    <rPh sb="33" eb="36">
      <t>ハッセイイタ</t>
    </rPh>
    <phoneticPr fontId="1"/>
  </si>
  <si>
    <r>
      <t>2アカウント目以降</t>
    </r>
    <r>
      <rPr>
        <sz val="10"/>
        <color theme="1"/>
        <rFont val="UD デジタル 教科書体 NK-R"/>
        <family val="1"/>
        <charset val="128"/>
      </rPr>
      <t>（追加分）</t>
    </r>
    <rPh sb="6" eb="9">
      <t>メイコウ</t>
    </rPh>
    <rPh sb="10" eb="13">
      <t>ツイカブン</t>
    </rPh>
    <phoneticPr fontId="1"/>
  </si>
  <si>
    <t>AとBのプランを組み合わせてのお申し込みも可能です</t>
    <rPh sb="8" eb="9">
      <t>ク</t>
    </rPh>
    <rPh sb="10" eb="11">
      <t>ア</t>
    </rPh>
    <rPh sb="16" eb="17">
      <t>モウ</t>
    </rPh>
    <rPh sb="18" eb="19">
      <t>コ</t>
    </rPh>
    <rPh sb="21" eb="23">
      <t>カノウ</t>
    </rPh>
    <phoneticPr fontId="1"/>
  </si>
  <si>
    <t>下記の登録がまだの場合は、上記のプラン契約料金に合わせ、登録料金のお支払いをお願い致します</t>
    <rPh sb="0" eb="2">
      <t>カキ</t>
    </rPh>
    <rPh sb="3" eb="5">
      <t>トウロク</t>
    </rPh>
    <rPh sb="9" eb="11">
      <t>バアイ</t>
    </rPh>
    <rPh sb="13" eb="15">
      <t>ジョウキ</t>
    </rPh>
    <rPh sb="19" eb="23">
      <t>ケイヤクリョウキン</t>
    </rPh>
    <rPh sb="24" eb="25">
      <t>ア</t>
    </rPh>
    <rPh sb="28" eb="32">
      <t>トウロクリョウキン</t>
    </rPh>
    <rPh sb="34" eb="36">
      <t>シハラ</t>
    </rPh>
    <rPh sb="39" eb="40">
      <t>ネガ</t>
    </rPh>
    <rPh sb="41" eb="42">
      <t>イタ</t>
    </rPh>
    <phoneticPr fontId="1"/>
  </si>
  <si>
    <t>*A. 年間契約はお申込後、年間契約料を一括でお支払いください</t>
    <rPh sb="4" eb="6">
      <t>ネンカン</t>
    </rPh>
    <rPh sb="6" eb="8">
      <t>ケイヤク</t>
    </rPh>
    <rPh sb="10" eb="13">
      <t>モウシコミゴ</t>
    </rPh>
    <rPh sb="14" eb="19">
      <t>ネンカンケイヤクリョウ</t>
    </rPh>
    <rPh sb="20" eb="22">
      <t>イッカツ</t>
    </rPh>
    <rPh sb="24" eb="26">
      <t>シハラ</t>
    </rPh>
    <phoneticPr fontId="1"/>
  </si>
  <si>
    <t>A. 年間契約*</t>
    <rPh sb="3" eb="7">
      <t>ネンカンケイヤク</t>
    </rPh>
    <phoneticPr fontId="1"/>
  </si>
  <si>
    <t>A. B. 共に、月初めからのサービス開始となり、契約は自動更新となります。解約をご希望の場合は、契約終了月の20日までにお申し出ください</t>
    <rPh sb="6" eb="7">
      <t>トモ</t>
    </rPh>
    <rPh sb="9" eb="11">
      <t>ツキハジ</t>
    </rPh>
    <rPh sb="19" eb="21">
      <t>カイシ</t>
    </rPh>
    <rPh sb="25" eb="27">
      <t>ケイヤク</t>
    </rPh>
    <rPh sb="28" eb="32">
      <t>ジドウコウシン</t>
    </rPh>
    <rPh sb="38" eb="40">
      <t>カイヤク</t>
    </rPh>
    <rPh sb="42" eb="44">
      <t>キボウ</t>
    </rPh>
    <rPh sb="45" eb="47">
      <t>バアイ</t>
    </rPh>
    <rPh sb="49" eb="54">
      <t>ケイヤクシュウリョウツキ</t>
    </rPh>
    <rPh sb="57" eb="58">
      <t>ニチ</t>
    </rPh>
    <rPh sb="62" eb="63">
      <t>モウ</t>
    </rPh>
    <rPh sb="64" eb="65">
      <t>デ</t>
    </rPh>
    <phoneticPr fontId="1"/>
  </si>
  <si>
    <t>◆ 講師アカウントへのご登録につきましては、既にアカウントをお持ちの場合は、アカウント名をご記入ください。新しく講師アカウントをお申し込みの場合は、新規の欄にチェックマーク（✔）をご記入いただき、お名前をご記入ください。</t>
    <phoneticPr fontId="1"/>
  </si>
  <si>
    <t>★ 次項の《お申込み》項目のご確認とご署名により、ご契約のお申込み完了となりますので、最後までご確認ください</t>
    <rPh sb="2" eb="4">
      <t>ジコウ</t>
    </rPh>
    <rPh sb="7" eb="9">
      <t>モウシコ</t>
    </rPh>
    <rPh sb="11" eb="13">
      <t>コウモク</t>
    </rPh>
    <rPh sb="15" eb="17">
      <t>カクニン</t>
    </rPh>
    <rPh sb="19" eb="21">
      <t>ショメイ</t>
    </rPh>
    <rPh sb="26" eb="28">
      <t>ケイヤク</t>
    </rPh>
    <rPh sb="30" eb="31">
      <t>モウ</t>
    </rPh>
    <rPh sb="31" eb="32">
      <t>コ</t>
    </rPh>
    <rPh sb="33" eb="35">
      <t>カンリョウ</t>
    </rPh>
    <rPh sb="43" eb="45">
      <t>サイゴ</t>
    </rPh>
    <rPh sb="48" eb="50">
      <t>カクニン</t>
    </rPh>
    <phoneticPr fontId="1"/>
  </si>
  <si>
    <t>《お申込み》</t>
    <rPh sb="2" eb="4">
      <t>モウシコミ</t>
    </rPh>
    <phoneticPr fontId="1"/>
  </si>
  <si>
    <r>
      <t>■</t>
    </r>
    <r>
      <rPr>
        <b/>
        <sz val="12"/>
        <color theme="1"/>
        <rFont val="Century"/>
        <family val="1"/>
      </rPr>
      <t xml:space="preserve"> </t>
    </r>
    <r>
      <rPr>
        <b/>
        <sz val="12"/>
        <color theme="1"/>
        <rFont val="Times New Roman"/>
        <family val="1"/>
      </rPr>
      <t>ご契約内容</t>
    </r>
  </si>
  <si>
    <t>◇ 第１条</t>
  </si>
  <si>
    <t>◇ 第2条</t>
  </si>
  <si>
    <t>◇ 第3条</t>
  </si>
  <si>
    <r>
      <t>◇ 第</t>
    </r>
    <r>
      <rPr>
        <sz val="11"/>
        <color theme="1"/>
        <rFont val="UD デジタル 教科書体 NK-R"/>
        <family val="1"/>
        <charset val="128"/>
      </rPr>
      <t>４</t>
    </r>
    <r>
      <rPr>
        <b/>
        <sz val="11"/>
        <color theme="1"/>
        <rFont val="UD デジタル 教科書体 NK-R"/>
        <family val="1"/>
        <charset val="128"/>
      </rPr>
      <t xml:space="preserve">条 </t>
    </r>
    <r>
      <rPr>
        <sz val="10.5"/>
        <color theme="1"/>
        <rFont val="UD デジタル 教科書体 NK-R"/>
        <family val="1"/>
        <charset val="128"/>
      </rPr>
      <t>（期間と価格）</t>
    </r>
  </si>
  <si>
    <t>期間</t>
  </si>
  <si>
    <r>
      <t>■ 新規購入: 初年度サブスクリプション</t>
    </r>
    <r>
      <rPr>
        <sz val="9"/>
        <color rgb="FF000000"/>
        <rFont val="UD デジタル 教科書体 NK-R"/>
        <family val="1"/>
        <charset val="128"/>
      </rPr>
      <t>（製品定価に含まれる）</t>
    </r>
  </si>
  <si>
    <t>■ 更新: 1年、もしくは1ヶ月契約の更新につきましては、第４条（1）をご参照ください</t>
  </si>
  <si>
    <t>内容</t>
  </si>
  <si>
    <t>■ アップグレード無償</t>
  </si>
  <si>
    <t>■ テクニカルサポート: 電子メール問合せテクニカルサポート</t>
  </si>
  <si>
    <t>価格</t>
  </si>
  <si>
    <r>
      <t>1.</t>
    </r>
    <r>
      <rPr>
        <sz val="7"/>
        <color rgb="FF000000"/>
        <rFont val="Times New Roman"/>
        <family val="1"/>
      </rPr>
      <t xml:space="preserve">   </t>
    </r>
    <r>
      <rPr>
        <b/>
        <sz val="9.5"/>
        <color rgb="FF000000"/>
        <rFont val="UD デジタル 教科書体 NK-R"/>
        <family val="1"/>
        <charset val="128"/>
      </rPr>
      <t>1年契約</t>
    </r>
    <r>
      <rPr>
        <sz val="9"/>
        <color rgb="FF000000"/>
        <rFont val="UD デジタル 教科書体 NK-R"/>
        <family val="1"/>
        <charset val="128"/>
      </rPr>
      <t>（下記価格に別途消費税が加算されます。）</t>
    </r>
  </si>
  <si>
    <r>
      <t>2.</t>
    </r>
    <r>
      <rPr>
        <sz val="7"/>
        <color rgb="FF000000"/>
        <rFont val="Times New Roman"/>
        <family val="1"/>
      </rPr>
      <t xml:space="preserve">   </t>
    </r>
    <r>
      <rPr>
        <b/>
        <sz val="9.5"/>
        <color rgb="FF000000"/>
        <rFont val="UD デジタル 教科書体 NK-R"/>
        <family val="1"/>
        <charset val="128"/>
      </rPr>
      <t>1ヶ月契約</t>
    </r>
    <r>
      <rPr>
        <sz val="9"/>
        <color rgb="FF000000"/>
        <rFont val="UD デジタル 教科書体 NK-R"/>
        <family val="1"/>
        <charset val="128"/>
      </rPr>
      <t>（下記価格に別途消費税が加算されます。）</t>
    </r>
  </si>
  <si>
    <r>
      <t xml:space="preserve">◇ 第５条 </t>
    </r>
    <r>
      <rPr>
        <sz val="10.5"/>
        <color theme="1"/>
        <rFont val="UD デジタル 教科書体 NK-R"/>
        <family val="1"/>
        <charset val="128"/>
      </rPr>
      <t>（解除及び解約）</t>
    </r>
  </si>
  <si>
    <t xml:space="preserve">１．
</t>
    <phoneticPr fontId="1"/>
  </si>
  <si>
    <t>1.</t>
    <phoneticPr fontId="1"/>
  </si>
  <si>
    <t>2.</t>
    <phoneticPr fontId="1"/>
  </si>
  <si>
    <t xml:space="preserve">1.
</t>
    <phoneticPr fontId="1"/>
  </si>
  <si>
    <t xml:space="preserve">3.
</t>
    <phoneticPr fontId="1"/>
  </si>
  <si>
    <t>4.</t>
    <phoneticPr fontId="1"/>
  </si>
  <si>
    <t>5.</t>
    <phoneticPr fontId="1"/>
  </si>
  <si>
    <t>6.</t>
    <phoneticPr fontId="1"/>
  </si>
  <si>
    <t>7.</t>
    <phoneticPr fontId="1"/>
  </si>
  <si>
    <t>8.</t>
    <phoneticPr fontId="1"/>
  </si>
  <si>
    <t xml:space="preserve">9.
</t>
    <phoneticPr fontId="1"/>
  </si>
  <si>
    <t xml:space="preserve">2.
</t>
    <phoneticPr fontId="1"/>
  </si>
  <si>
    <t xml:space="preserve">1.
</t>
    <phoneticPr fontId="1"/>
  </si>
  <si>
    <t xml:space="preserve">3.
</t>
    <phoneticPr fontId="1"/>
  </si>
  <si>
    <t>　サブスクリプション価格は弊社が本サービスへのアクセス権を発行した日からとなります。契約終了月の２０日までに解除のお申し出がない場合には自動更新と致します。</t>
    <phoneticPr fontId="1"/>
  </si>
  <si>
    <t>　お支払い： 契約プランに関わらず銀行振り込みでお願い致します。１年契約の場合は、年間一括お支払をお願い致します。お支払い完了確認後、弊社より本サービスへのアクセス権を発行致します。</t>
    <phoneticPr fontId="1"/>
  </si>
  <si>
    <t>　本サービスの対象となるソフトウェアは、弊社が開発し、サービスを受ける時点で販売しているソフトウェア プロダクトと致します。</t>
    <phoneticPr fontId="1"/>
  </si>
  <si>
    <t>　弊社は、電子メール等による事前通知により、特定のソフトウェアを本サービス対象ソフトウェアから除くことができるものとします。</t>
    <phoneticPr fontId="1"/>
  </si>
  <si>
    <t>　ユーザ様は、如何なる事由に因ろうともプロダクツを譲渡、販売、転貸しはできません。</t>
    <phoneticPr fontId="1"/>
  </si>
  <si>
    <t>　ユーザ様は、ソフトウェアを有料、無料にかかわらず、転貸しすることは、できません。</t>
    <phoneticPr fontId="1"/>
  </si>
  <si>
    <t>　ユーザ様は、ソフトウェアの複製をつくることはできません。</t>
    <phoneticPr fontId="1"/>
  </si>
  <si>
    <t>　ユーザ様は、当社の許諾なしにソフトウェアを解析したり、改変したりすることはできません。</t>
    <phoneticPr fontId="1"/>
  </si>
  <si>
    <t>　プログラムは１つの製品として使用許諾されます。１台を超えるタブレットで使用する目的のために、プログラムを分割することはできません。</t>
    <phoneticPr fontId="1"/>
  </si>
  <si>
    <t>　ユーザ様は、事前に当社の許諾なしに、当社の既存のソフトウェアと競合する製品またはサービスを製作するために、ソフトウェアを使用することはできません。</t>
    <phoneticPr fontId="1"/>
  </si>
  <si>
    <t>　　◇ 1アカウント： 24,000円 ・ 2アカウント目以降： 12,000円</t>
    <phoneticPr fontId="1"/>
  </si>
  <si>
    <t>　　◇ 1アカウント： 2,500円 ・ 2アカウント目以降： 1,500円</t>
    <phoneticPr fontId="1"/>
  </si>
  <si>
    <t>　テクニカルサポートは、本サービスソフトウェアの技術的な問合せに指導、助言を行うものであり、ユーザ様の希望する内容の実現を保証するものではありません。また、ヘルプ、マニュアル、弊社ウェブサイト内サポートページなどにより、お問合せへの回答が明確に示されている場合は、当該箇所を参照していただくことで回答とする場合があります。</t>
    <phoneticPr fontId="1"/>
  </si>
  <si>
    <r>
      <rPr>
        <b/>
        <sz val="12"/>
        <color rgb="FF007CA8"/>
        <rFont val="UD デジタル 教科書体 NK-R"/>
        <family val="1"/>
        <charset val="128"/>
      </rPr>
      <t>1. Fax:</t>
    </r>
    <r>
      <rPr>
        <b/>
        <sz val="12"/>
        <color rgb="FF00B0F0"/>
        <rFont val="UD デジタル 教科書体 NK-R"/>
        <family val="1"/>
        <charset val="128"/>
      </rPr>
      <t xml:space="preserve"> </t>
    </r>
    <r>
      <rPr>
        <sz val="10"/>
        <color theme="1"/>
        <rFont val="UD デジタル 教科書体 NK-R"/>
        <family val="1"/>
        <charset val="128"/>
      </rPr>
      <t>教材注文用紙</t>
    </r>
    <r>
      <rPr>
        <sz val="9"/>
        <color theme="1"/>
        <rFont val="UD デジタル 教科書体 NK-R"/>
        <family val="1"/>
        <charset val="128"/>
      </rPr>
      <t>（PDFファイル・PLSウェブサイトでダウンロード可）</t>
    </r>
    <r>
      <rPr>
        <sz val="10"/>
        <color theme="1"/>
        <rFont val="UD デジタル 教科書体 NK-R"/>
        <family val="1"/>
        <charset val="128"/>
      </rPr>
      <t>を印刷し、必要事項記入後、Faｘ</t>
    </r>
    <r>
      <rPr>
        <sz val="8"/>
        <color theme="1"/>
        <rFont val="UD デジタル 教科書体 NK-R"/>
        <family val="1"/>
        <charset val="128"/>
      </rPr>
      <t>（03-5306-5738）</t>
    </r>
    <r>
      <rPr>
        <sz val="10"/>
        <color theme="1"/>
        <rFont val="UD デジタル 教科書体 NK-R"/>
        <family val="1"/>
        <charset val="128"/>
      </rPr>
      <t>でＰＬＳ本部事務局まで送付</t>
    </r>
    <rPh sb="75" eb="77">
      <t>ホンブ</t>
    </rPh>
    <phoneticPr fontId="1"/>
  </si>
  <si>
    <r>
      <rPr>
        <b/>
        <sz val="12"/>
        <color rgb="FF007CA8"/>
        <rFont val="UD デジタル 教科書体 NK-R"/>
        <family val="1"/>
        <charset val="128"/>
      </rPr>
      <t>2. メール:</t>
    </r>
    <r>
      <rPr>
        <sz val="10"/>
        <color rgb="FF7030A0"/>
        <rFont val="UD デジタル 教科書体 NK-R"/>
        <family val="1"/>
        <charset val="128"/>
      </rPr>
      <t xml:space="preserve"> </t>
    </r>
    <r>
      <rPr>
        <sz val="10"/>
        <rFont val="UD デジタル 教科書体 NK-R"/>
        <family val="1"/>
        <charset val="128"/>
      </rPr>
      <t>こちらの</t>
    </r>
    <r>
      <rPr>
        <sz val="10"/>
        <color theme="1"/>
        <rFont val="UD デジタル 教科書体 NK-R"/>
        <family val="1"/>
        <charset val="128"/>
      </rPr>
      <t>Ｅｘｃｅｌファイルシートに必要事項入力後、メール</t>
    </r>
    <r>
      <rPr>
        <sz val="9"/>
        <color theme="1"/>
        <rFont val="UD デジタル 教科書体 NK-R"/>
        <family val="1"/>
        <charset val="128"/>
      </rPr>
      <t>（kyozai@pls-pec.co.jp）</t>
    </r>
    <r>
      <rPr>
        <sz val="10"/>
        <color theme="1"/>
        <rFont val="UD デジタル 教科書体 NK-R"/>
        <family val="1"/>
        <charset val="128"/>
      </rPr>
      <t>に添付しPLS本部事務局まで送付</t>
    </r>
    <rPh sb="65" eb="67">
      <t>ホンブ</t>
    </rPh>
    <phoneticPr fontId="1"/>
  </si>
  <si>
    <t>Korectable ABCs</t>
  </si>
  <si>
    <t>PLS Notebook</t>
  </si>
  <si>
    <t>ACC</t>
    <phoneticPr fontId="1"/>
  </si>
  <si>
    <t>漢</t>
    <rPh sb="0" eb="1">
      <t>カン</t>
    </rPh>
    <phoneticPr fontId="1"/>
  </si>
  <si>
    <t>Tri</t>
    <phoneticPr fontId="1"/>
  </si>
  <si>
    <t>PLS Workbooks</t>
  </si>
  <si>
    <r>
      <t xml:space="preserve">Stamp Book </t>
    </r>
    <r>
      <rPr>
        <sz val="8"/>
        <color theme="1"/>
        <rFont val="Meiryo UI"/>
        <family val="3"/>
        <charset val="128"/>
      </rPr>
      <t>for Younger Students</t>
    </r>
    <phoneticPr fontId="1"/>
  </si>
  <si>
    <t>Writing Workbook</t>
    <phoneticPr fontId="1"/>
  </si>
  <si>
    <t>My First ABC Adventure</t>
    <phoneticPr fontId="1"/>
  </si>
  <si>
    <r>
      <t>ABC / abc</t>
    </r>
    <r>
      <rPr>
        <sz val="8"/>
        <color theme="1"/>
        <rFont val="Meiryo UI"/>
        <family val="3"/>
        <charset val="128"/>
      </rPr>
      <t xml:space="preserve"> (3 cards)</t>
    </r>
    <phoneticPr fontId="1"/>
  </si>
  <si>
    <t>--</t>
    <phoneticPr fontId="1"/>
  </si>
  <si>
    <r>
      <t>Listen Up! A &amp; B CD set</t>
    </r>
    <r>
      <rPr>
        <sz val="8"/>
        <color theme="1"/>
        <rFont val="Meiryo UI"/>
        <family val="3"/>
        <charset val="128"/>
      </rPr>
      <t xml:space="preserve"> (CL)</t>
    </r>
    <phoneticPr fontId="1"/>
  </si>
  <si>
    <t>--</t>
    <phoneticPr fontId="1"/>
  </si>
  <si>
    <r>
      <t>Primary English CD</t>
    </r>
    <r>
      <rPr>
        <sz val="8"/>
        <color theme="1"/>
        <rFont val="Meiryo UI"/>
        <family val="3"/>
        <charset val="128"/>
      </rPr>
      <t xml:space="preserve"> (CL)</t>
    </r>
    <phoneticPr fontId="1"/>
  </si>
  <si>
    <t>Let’s Sing Together CD</t>
    <phoneticPr fontId="1"/>
  </si>
  <si>
    <r>
      <t>Chips</t>
    </r>
    <r>
      <rPr>
        <sz val="8"/>
        <color theme="1"/>
        <rFont val="Meiryo UI"/>
        <family val="3"/>
        <charset val="128"/>
      </rPr>
      <t xml:space="preserve"> (Small)</t>
    </r>
    <phoneticPr fontId="1"/>
  </si>
  <si>
    <r>
      <t>Color / Number</t>
    </r>
    <r>
      <rPr>
        <sz val="8"/>
        <color theme="1"/>
        <rFont val="Meiryo UI"/>
        <family val="3"/>
        <charset val="128"/>
      </rPr>
      <t xml:space="preserve"> (3 cards)</t>
    </r>
    <phoneticPr fontId="1"/>
  </si>
  <si>
    <r>
      <t>Aniverb / Anoccuverb</t>
    </r>
    <r>
      <rPr>
        <sz val="8"/>
        <color theme="1"/>
        <rFont val="Meiryo UI"/>
        <family val="3"/>
        <charset val="128"/>
      </rPr>
      <t xml:space="preserve"> (3 cards)</t>
    </r>
    <phoneticPr fontId="1"/>
  </si>
  <si>
    <r>
      <t>Time / Season</t>
    </r>
    <r>
      <rPr>
        <sz val="8"/>
        <color theme="1"/>
        <rFont val="Meiryo UI"/>
        <family val="3"/>
        <charset val="128"/>
      </rPr>
      <t xml:space="preserve"> (3 cards)</t>
    </r>
    <phoneticPr fontId="1"/>
  </si>
  <si>
    <r>
      <t xml:space="preserve">Daily Expressions Set A CD set </t>
    </r>
    <r>
      <rPr>
        <sz val="8"/>
        <color theme="1"/>
        <rFont val="Meiryo UI"/>
        <family val="3"/>
        <charset val="128"/>
      </rPr>
      <t>(C)</t>
    </r>
    <phoneticPr fontId="1"/>
  </si>
  <si>
    <r>
      <t>Kanji English 1 CD set</t>
    </r>
    <r>
      <rPr>
        <sz val="8"/>
        <color theme="1"/>
        <rFont val="Meiryo UI"/>
        <family val="3"/>
        <charset val="128"/>
      </rPr>
      <t xml:space="preserve"> (CL)</t>
    </r>
    <phoneticPr fontId="1"/>
  </si>
  <si>
    <r>
      <t>Question/Answer Set A CD set</t>
    </r>
    <r>
      <rPr>
        <sz val="7"/>
        <color theme="1"/>
        <rFont val="Meiryo UI"/>
        <family val="3"/>
        <charset val="128"/>
      </rPr>
      <t xml:space="preserve"> (C)</t>
    </r>
    <phoneticPr fontId="1"/>
  </si>
  <si>
    <r>
      <t>Q/A B CD set</t>
    </r>
    <r>
      <rPr>
        <sz val="8"/>
        <color theme="1"/>
        <rFont val="Meiryo UI"/>
        <family val="3"/>
        <charset val="128"/>
      </rPr>
      <t xml:space="preserve"> (C)</t>
    </r>
    <phoneticPr fontId="1"/>
  </si>
  <si>
    <r>
      <t>Ormandy</t>
    </r>
    <r>
      <rPr>
        <sz val="9"/>
        <color theme="1"/>
        <rFont val="Century"/>
        <family val="1"/>
      </rPr>
      <t>’</t>
    </r>
    <r>
      <rPr>
        <sz val="9"/>
        <color theme="1"/>
        <rFont val="UD デジタル 教科書体 NK-R"/>
        <family val="1"/>
        <charset val="128"/>
      </rPr>
      <t xml:space="preserve">s Opposites CD set </t>
    </r>
    <r>
      <rPr>
        <sz val="8"/>
        <color theme="1"/>
        <rFont val="UD デジタル 教科書体 NK-R"/>
        <family val="1"/>
        <charset val="128"/>
      </rPr>
      <t>(CL)</t>
    </r>
    <phoneticPr fontId="1"/>
  </si>
  <si>
    <t>--</t>
    <phoneticPr fontId="1"/>
  </si>
  <si>
    <r>
      <t xml:space="preserve">Blank Cards </t>
    </r>
    <r>
      <rPr>
        <sz val="8"/>
        <color theme="1"/>
        <rFont val="UD デジタル 教科書体 NK-R"/>
        <family val="1"/>
        <charset val="128"/>
      </rPr>
      <t>(64 cards)</t>
    </r>
    <phoneticPr fontId="1"/>
  </si>
  <si>
    <t>Phonic Puzzles</t>
    <phoneticPr fontId="1"/>
  </si>
  <si>
    <t>Family &amp; Friends</t>
    <phoneticPr fontId="1"/>
  </si>
  <si>
    <t>Classy Cursive</t>
    <phoneticPr fontId="1"/>
  </si>
  <si>
    <t>2. Grammar Crammers</t>
    <phoneticPr fontId="1"/>
  </si>
  <si>
    <t xml:space="preserve"> </t>
    <phoneticPr fontId="1"/>
  </si>
  <si>
    <r>
      <rPr>
        <sz val="8"/>
        <color theme="1"/>
        <rFont val="Meiryo UI"/>
        <family val="3"/>
        <charset val="128"/>
      </rPr>
      <t>Double Action Verb Stories CD set</t>
    </r>
    <r>
      <rPr>
        <sz val="7"/>
        <color theme="1"/>
        <rFont val="Meiryo UI"/>
        <family val="3"/>
        <charset val="128"/>
      </rPr>
      <t xml:space="preserve"> (CL)</t>
    </r>
    <phoneticPr fontId="1"/>
  </si>
  <si>
    <t>CD set A</t>
    <phoneticPr fontId="1"/>
  </si>
  <si>
    <t>Pre-Rank Package</t>
    <phoneticPr fontId="1"/>
  </si>
  <si>
    <t>　ユーザ様が保有するデバイスの種類、またはスペック等により、弊社のサービスを利用できない場合がありますので、事前に弊社ウェブサイトにて最新の動作環境の確認を行ってください。</t>
    <phoneticPr fontId="1"/>
  </si>
  <si>
    <t xml:space="preserve">2.
</t>
    <phoneticPr fontId="1"/>
  </si>
  <si>
    <t>Pera-Pera Daruma</t>
    <phoneticPr fontId="1"/>
  </si>
  <si>
    <t>④ ワークブック（シート）のみ</t>
    <phoneticPr fontId="1"/>
  </si>
  <si>
    <r>
      <t>Trialogs CD set</t>
    </r>
    <r>
      <rPr>
        <sz val="8"/>
        <color theme="1"/>
        <rFont val="UD デジタル 教科書体 NK-R"/>
        <family val="1"/>
        <charset val="128"/>
      </rPr>
      <t xml:space="preserve"> (CL)</t>
    </r>
    <phoneticPr fontId="1"/>
  </si>
  <si>
    <t>ご署名：</t>
    <rPh sb="1" eb="3">
      <t>ショメイ</t>
    </rPh>
    <phoneticPr fontId="1"/>
  </si>
  <si>
    <t>4. ご注文方法：</t>
    <rPh sb="4" eb="8">
      <t>チュウモンホウホウ</t>
    </rPh>
    <phoneticPr fontId="1"/>
  </si>
  <si>
    <t xml:space="preserve">《教材名》 </t>
    <rPh sb="1" eb="4">
      <t>キョウザイメイ</t>
    </rPh>
    <phoneticPr fontId="1"/>
  </si>
  <si>
    <r>
      <t>注意：</t>
    </r>
    <r>
      <rPr>
        <sz val="11"/>
        <color rgb="FFC00000"/>
        <rFont val="UD デジタル 教科書体 NK-R"/>
        <family val="1"/>
        <charset val="128"/>
      </rPr>
      <t>1クラス</t>
    </r>
    <r>
      <rPr>
        <sz val="10"/>
        <color rgb="FFC00000"/>
        <rFont val="UD デジタル 教科書体 NK-R"/>
        <family val="1"/>
        <charset val="128"/>
      </rPr>
      <t>（または、同じ教材をお渡しする生徒様）</t>
    </r>
    <r>
      <rPr>
        <sz val="11"/>
        <color rgb="FFC00000"/>
        <rFont val="UD デジタル 教科書体 NK-R"/>
        <family val="1"/>
        <charset val="128"/>
      </rPr>
      <t>ごとに注文用紙を分けてください</t>
    </r>
    <rPh sb="0" eb="2">
      <t>チュウイ</t>
    </rPh>
    <phoneticPr fontId="1"/>
  </si>
  <si>
    <r>
      <rPr>
        <b/>
        <sz val="11"/>
        <color rgb="FFC00000"/>
        <rFont val="UD デジタル 教科書体 NK-R"/>
        <family val="1"/>
        <charset val="128"/>
      </rPr>
      <t>注意</t>
    </r>
    <r>
      <rPr>
        <sz val="11"/>
        <color rgb="FFC00000"/>
        <rFont val="UD デジタル 教科書体 NK-R"/>
        <family val="1"/>
        <charset val="128"/>
      </rPr>
      <t>：1クラス</t>
    </r>
    <r>
      <rPr>
        <sz val="10"/>
        <color rgb="FFC00000"/>
        <rFont val="UD デジタル 教科書体 NK-R"/>
        <family val="1"/>
        <charset val="128"/>
      </rPr>
      <t>（または、同じ教材をお渡しする生徒様）</t>
    </r>
    <r>
      <rPr>
        <sz val="11"/>
        <color rgb="FFC00000"/>
        <rFont val="UD デジタル 教科書体 NK-R"/>
        <family val="1"/>
        <charset val="128"/>
      </rPr>
      <t>ごとに注文用紙を分けてください</t>
    </r>
    <rPh sb="0" eb="2">
      <t>チュウイ</t>
    </rPh>
    <phoneticPr fontId="1"/>
  </si>
  <si>
    <t>1. Korectable English</t>
    <phoneticPr fontId="1"/>
  </si>
  <si>
    <r>
      <rPr>
        <sz val="8"/>
        <color theme="1"/>
        <rFont val="Meiryo UI"/>
        <family val="3"/>
        <charset val="128"/>
      </rPr>
      <t>Words Words Words Vol. 1 CD set</t>
    </r>
    <r>
      <rPr>
        <sz val="9"/>
        <color theme="1"/>
        <rFont val="Meiryo UI"/>
        <family val="3"/>
        <charset val="128"/>
      </rPr>
      <t xml:space="preserve"> </t>
    </r>
    <r>
      <rPr>
        <sz val="7"/>
        <color theme="1"/>
        <rFont val="Meiryo UI"/>
        <family val="3"/>
        <charset val="128"/>
      </rPr>
      <t>(CL)</t>
    </r>
    <phoneticPr fontId="1"/>
  </si>
  <si>
    <r>
      <t>Perfect Stickers</t>
    </r>
    <r>
      <rPr>
        <sz val="8"/>
        <color theme="1"/>
        <rFont val="Meiryo UI"/>
        <family val="3"/>
        <charset val="128"/>
      </rPr>
      <t xml:space="preserve"> (800 stickers)</t>
    </r>
    <phoneticPr fontId="1"/>
  </si>
  <si>
    <r>
      <t>Sounds of English CD set</t>
    </r>
    <r>
      <rPr>
        <sz val="8"/>
        <color theme="1"/>
        <rFont val="Meiryo UI"/>
        <family val="3"/>
        <charset val="128"/>
      </rPr>
      <t xml:space="preserve"> (CL)</t>
    </r>
    <phoneticPr fontId="1"/>
  </si>
  <si>
    <r>
      <t xml:space="preserve">W.W.W. Vol. 2 CD set </t>
    </r>
    <r>
      <rPr>
        <sz val="8"/>
        <color theme="1"/>
        <rFont val="Meiryo UI"/>
        <family val="3"/>
        <charset val="128"/>
      </rPr>
      <t>(CL)</t>
    </r>
    <phoneticPr fontId="1"/>
  </si>
  <si>
    <r>
      <t>W.W.W. Vol. 3 CD set</t>
    </r>
    <r>
      <rPr>
        <sz val="8"/>
        <color theme="1"/>
        <rFont val="Meiryo UI"/>
        <family val="3"/>
        <charset val="128"/>
      </rPr>
      <t xml:space="preserve"> (CL)</t>
    </r>
    <phoneticPr fontId="1"/>
  </si>
  <si>
    <r>
      <t>8</t>
    </r>
    <r>
      <rPr>
        <vertAlign val="superscript"/>
        <sz val="9"/>
        <color theme="1"/>
        <rFont val="Meiryo UI"/>
        <family val="3"/>
        <charset val="128"/>
      </rPr>
      <t>th</t>
    </r>
    <r>
      <rPr>
        <sz val="9"/>
        <color theme="1"/>
        <rFont val="Meiryo UI"/>
        <family val="3"/>
        <charset val="128"/>
      </rPr>
      <t xml:space="preserve"> Rank Home Study CD</t>
    </r>
    <r>
      <rPr>
        <sz val="8"/>
        <color theme="1"/>
        <rFont val="Meiryo UI"/>
        <family val="3"/>
        <charset val="128"/>
      </rPr>
      <t xml:space="preserve"> (C)</t>
    </r>
    <phoneticPr fontId="1"/>
  </si>
  <si>
    <r>
      <t>7</t>
    </r>
    <r>
      <rPr>
        <vertAlign val="superscript"/>
        <sz val="9"/>
        <color theme="1"/>
        <rFont val="Meiryo UI"/>
        <family val="3"/>
        <charset val="128"/>
      </rPr>
      <t>th</t>
    </r>
    <r>
      <rPr>
        <sz val="9"/>
        <color theme="1"/>
        <rFont val="Meiryo UI"/>
        <family val="3"/>
        <charset val="128"/>
      </rPr>
      <t xml:space="preserve"> Rank Home Study CD</t>
    </r>
    <r>
      <rPr>
        <sz val="8"/>
        <color theme="1"/>
        <rFont val="Meiryo UI"/>
        <family val="3"/>
        <charset val="128"/>
      </rPr>
      <t xml:space="preserve"> (C)</t>
    </r>
    <phoneticPr fontId="1"/>
  </si>
  <si>
    <r>
      <t>6</t>
    </r>
    <r>
      <rPr>
        <vertAlign val="superscript"/>
        <sz val="9"/>
        <color theme="1"/>
        <rFont val="Meiryo UI"/>
        <family val="3"/>
        <charset val="128"/>
      </rPr>
      <t>th</t>
    </r>
    <r>
      <rPr>
        <sz val="9"/>
        <color theme="1"/>
        <rFont val="Meiryo UI"/>
        <family val="3"/>
        <charset val="128"/>
      </rPr>
      <t xml:space="preserve"> Rank Home Study CD</t>
    </r>
    <r>
      <rPr>
        <sz val="8"/>
        <color theme="1"/>
        <rFont val="Meiryo UI"/>
        <family val="3"/>
        <charset val="128"/>
      </rPr>
      <t xml:space="preserve"> (C)</t>
    </r>
    <phoneticPr fontId="1"/>
  </si>
  <si>
    <r>
      <t>5</t>
    </r>
    <r>
      <rPr>
        <vertAlign val="superscript"/>
        <sz val="9"/>
        <color theme="1"/>
        <rFont val="Meiryo UI"/>
        <family val="3"/>
        <charset val="128"/>
      </rPr>
      <t>th</t>
    </r>
    <r>
      <rPr>
        <sz val="9"/>
        <color theme="1"/>
        <rFont val="Meiryo UI"/>
        <family val="3"/>
        <charset val="128"/>
      </rPr>
      <t xml:space="preserve"> Rank Home Study CD</t>
    </r>
    <r>
      <rPr>
        <sz val="8"/>
        <color theme="1"/>
        <rFont val="Meiryo UI"/>
        <family val="3"/>
        <charset val="128"/>
      </rPr>
      <t xml:space="preserve"> (C)</t>
    </r>
    <phoneticPr fontId="1"/>
  </si>
  <si>
    <t>21/7/27版</t>
    <rPh sb="7" eb="8">
      <t>バン</t>
    </rPh>
    <phoneticPr fontId="1"/>
  </si>
  <si>
    <r>
      <rPr>
        <sz val="8.5"/>
        <color theme="1"/>
        <rFont val="Meiryo UI"/>
        <family val="3"/>
        <charset val="128"/>
      </rPr>
      <t>4. Advanced Korectable</t>
    </r>
    <r>
      <rPr>
        <sz val="9"/>
        <color theme="1"/>
        <rFont val="Meiryo UI"/>
        <family val="3"/>
        <charset val="128"/>
      </rPr>
      <t xml:space="preserve">
</t>
    </r>
    <r>
      <rPr>
        <sz val="8"/>
        <color theme="1"/>
        <rFont val="Meiryo UI"/>
        <family val="3"/>
        <charset val="128"/>
      </rPr>
      <t xml:space="preserve">    (Tina’s Saturday)</t>
    </r>
    <phoneticPr fontId="1"/>
  </si>
  <si>
    <t>本サービスは、中途解約はできません。また、ユーザ様が本契約の解除、解約をなされましても、お支払いいただいた料金、消費税はユーザ様に返金を致しかねますのでご了承お願い申し上げます。</t>
    <phoneticPr fontId="1"/>
  </si>
  <si>
    <t>ユーザ様は、本サービスを受ける権利を第三者に譲渡しないものとします。</t>
    <phoneticPr fontId="1"/>
  </si>
  <si>
    <t>ユーザー様がPLSシステム®グループを退会される場合は、本契約期間中であっても、本契約の解約とみなされるものとします。</t>
    <phoneticPr fontId="1"/>
  </si>
  <si>
    <t>2.</t>
    <phoneticPr fontId="1"/>
  </si>
  <si>
    <t>3.</t>
    <phoneticPr fontId="1"/>
  </si>
  <si>
    <t>DとEの用紙には価格が記載されていないため、価格表を別途収録。データ版のDとEに購入教材を入力していただくと金額が表示されますが、姉妹校価格のみとなっておりますので、定価につきましては、こちらをご覧ください</t>
    <rPh sb="4" eb="6">
      <t>ヨウシ</t>
    </rPh>
    <rPh sb="8" eb="10">
      <t>カカク</t>
    </rPh>
    <rPh sb="11" eb="13">
      <t>キサイ</t>
    </rPh>
    <rPh sb="22" eb="25">
      <t>カカクヒョウ</t>
    </rPh>
    <rPh sb="26" eb="28">
      <t>ベット</t>
    </rPh>
    <rPh sb="28" eb="30">
      <t>シュウロク</t>
    </rPh>
    <rPh sb="34" eb="35">
      <t>バン</t>
    </rPh>
    <rPh sb="40" eb="44">
      <t>コウニュウキョウザイ</t>
    </rPh>
    <rPh sb="45" eb="47">
      <t>ニュウリョク</t>
    </rPh>
    <rPh sb="54" eb="56">
      <t>キンガク</t>
    </rPh>
    <rPh sb="57" eb="59">
      <t>ヒョウジ</t>
    </rPh>
    <rPh sb="65" eb="70">
      <t>シマイコウカカク</t>
    </rPh>
    <rPh sb="83" eb="85">
      <t>テイカ</t>
    </rPh>
    <rPh sb="98" eb="99">
      <t>ラン</t>
    </rPh>
    <phoneticPr fontId="1"/>
  </si>
  <si>
    <t>1．登録料/契約料：</t>
    <rPh sb="2" eb="5">
      <t>トウロクリョウ</t>
    </rPh>
    <rPh sb="6" eb="9">
      <t>ケイヤクリョウ</t>
    </rPh>
    <phoneticPr fontId="1"/>
  </si>
  <si>
    <t>D. Click注文へ戻る</t>
    <rPh sb="8" eb="10">
      <t>チュウモン</t>
    </rPh>
    <rPh sb="11" eb="12">
      <t>モド</t>
    </rPh>
    <phoneticPr fontId="1"/>
  </si>
  <si>
    <t>E. CL注文へ戻る</t>
    <rPh sb="5" eb="7">
      <t>チュウモン</t>
    </rPh>
    <rPh sb="8" eb="9">
      <t>モド</t>
    </rPh>
    <phoneticPr fontId="1"/>
  </si>
  <si>
    <t>4. コピーしたシートを挿入する場所を選択し、「コピーを作成する」をチェックします
◆手順３で「（新しいブック）」選択➡ 新しいファイル内にシートが1枚もないため、左図のように挿入先は空欄となりますので、「コピーを作成する」にチェックだけ入れます（左図：左）
◆既存ファイル選択➡ ファイル内のシート名が表示されます。選択したシートの左隣に新しいシートが挿入されます（左図：右　「E. CL注文」シートの左隣に新しいシートを作成したい場合）</t>
    <rPh sb="12" eb="14">
      <t>ソウニュウ</t>
    </rPh>
    <rPh sb="16" eb="18">
      <t>バショ</t>
    </rPh>
    <rPh sb="19" eb="21">
      <t>センタク</t>
    </rPh>
    <rPh sb="28" eb="30">
      <t>サクセイ</t>
    </rPh>
    <rPh sb="44" eb="46">
      <t>テジュン</t>
    </rPh>
    <rPh sb="50" eb="51">
      <t>アタラ</t>
    </rPh>
    <rPh sb="58" eb="60">
      <t>センタク</t>
    </rPh>
    <rPh sb="62" eb="63">
      <t>アタラ</t>
    </rPh>
    <rPh sb="69" eb="70">
      <t>ナイ</t>
    </rPh>
    <rPh sb="76" eb="77">
      <t>マイ</t>
    </rPh>
    <rPh sb="83" eb="85">
      <t>サズ</t>
    </rPh>
    <rPh sb="89" eb="92">
      <t>ソウニュウサキ</t>
    </rPh>
    <rPh sb="93" eb="95">
      <t>クウラン</t>
    </rPh>
    <rPh sb="108" eb="110">
      <t>サクセイ</t>
    </rPh>
    <rPh sb="120" eb="121">
      <t>イ</t>
    </rPh>
    <rPh sb="125" eb="127">
      <t>サズ</t>
    </rPh>
    <rPh sb="128" eb="129">
      <t>ヒダリ</t>
    </rPh>
    <rPh sb="133" eb="135">
      <t>キゾン</t>
    </rPh>
    <rPh sb="139" eb="141">
      <t>センタク</t>
    </rPh>
    <rPh sb="147" eb="148">
      <t>ナイ</t>
    </rPh>
    <rPh sb="152" eb="153">
      <t>メイ</t>
    </rPh>
    <rPh sb="154" eb="156">
      <t>ヒョウジ</t>
    </rPh>
    <rPh sb="161" eb="163">
      <t>センタク</t>
    </rPh>
    <rPh sb="169" eb="171">
      <t>ヒダリドナリ</t>
    </rPh>
    <rPh sb="172" eb="173">
      <t>アタラ</t>
    </rPh>
    <rPh sb="179" eb="181">
      <t>ソウニュウ</t>
    </rPh>
    <rPh sb="186" eb="188">
      <t>サズ</t>
    </rPh>
    <rPh sb="189" eb="190">
      <t>ミギ</t>
    </rPh>
    <rPh sb="197" eb="199">
      <t>チュウモン</t>
    </rPh>
    <rPh sb="204" eb="206">
      <t>ヒダリドナリ</t>
    </rPh>
    <rPh sb="207" eb="208">
      <t>アタラ</t>
    </rPh>
    <rPh sb="214" eb="216">
      <t>サクセイ</t>
    </rPh>
    <rPh sb="219" eb="221">
      <t>バアイ</t>
    </rPh>
    <phoneticPr fontId="1"/>
  </si>
  <si>
    <r>
      <rPr>
        <sz val="11"/>
        <rFont val="UD デジタル 教科書体 NK-R"/>
        <family val="1"/>
        <charset val="128"/>
      </rPr>
      <t>コピーしたいファイルの</t>
    </r>
    <r>
      <rPr>
        <b/>
        <sz val="11"/>
        <color rgb="FFFF0000"/>
        <rFont val="UD デジタル 教科書体 NK-R"/>
        <family val="1"/>
        <charset val="128"/>
      </rPr>
      <t>タブの上で右クリック</t>
    </r>
    <r>
      <rPr>
        <sz val="11"/>
        <color theme="1"/>
        <rFont val="UD デジタル 教科書体 NK-R"/>
        <family val="1"/>
        <charset val="128"/>
      </rPr>
      <t>をします。
（左図は「D: Click注文」のシートを複製する場合）</t>
    </r>
    <rPh sb="14" eb="15">
      <t>ウエ</t>
    </rPh>
    <rPh sb="16" eb="17">
      <t>ミギ</t>
    </rPh>
    <rPh sb="28" eb="30">
      <t>サズ</t>
    </rPh>
    <rPh sb="40" eb="42">
      <t>チュウモン</t>
    </rPh>
    <rPh sb="48" eb="50">
      <t>フクセイ</t>
    </rPh>
    <rPh sb="52" eb="54">
      <t>バアイ</t>
    </rPh>
    <phoneticPr fontId="1"/>
  </si>
  <si>
    <r>
      <t>シートを複製してご利用ください。30名様以上のご登録の場合は、他の教材のご注文との混同を防ぐため、複製シートに再度、教材名をご入力ください。（アカウント内訳は未記入でも結構です）但し、</t>
    </r>
    <r>
      <rPr>
        <sz val="9"/>
        <color rgb="FFFF0000"/>
        <rFont val="UD デジタル 教科書体 NK-R"/>
        <family val="1"/>
        <charset val="128"/>
      </rPr>
      <t>複製方法によってはページ内のフォームが崩れたり、保護機能や計算式などが正しく機能しなくなる場合がございますので、下記「C: C/CL注文方法」シートの「注文用紙の複製方法」をご参照ください</t>
    </r>
    <rPh sb="18" eb="22">
      <t>メイサマイジョウ</t>
    </rPh>
    <rPh sb="24" eb="26">
      <t>トウロク</t>
    </rPh>
    <rPh sb="27" eb="29">
      <t>バアイ</t>
    </rPh>
    <rPh sb="148" eb="150">
      <t>カキ</t>
    </rPh>
    <phoneticPr fontId="1"/>
  </si>
  <si>
    <r>
      <t>◇ ファイルを添付していただくメールに、ご注文以外のシートも付けた状態でデータをお送りいただく場合、</t>
    </r>
    <r>
      <rPr>
        <b/>
        <sz val="10"/>
        <color rgb="FFFF0000"/>
        <rFont val="UD デジタル 教科書体 NK-R"/>
        <family val="1"/>
        <charset val="128"/>
      </rPr>
      <t>メール本文にご注文いただくシート名、もしくは教材種類</t>
    </r>
    <r>
      <rPr>
        <sz val="10"/>
        <color theme="1"/>
        <rFont val="UD デジタル 教科書体 NK-R"/>
        <family val="1"/>
        <charset val="128"/>
      </rPr>
      <t>（例: 「AとD」、「ホームワーク教材とClick」）をご記入いただけると助かります。</t>
    </r>
    <rPh sb="7" eb="9">
      <t>テンプ</t>
    </rPh>
    <rPh sb="21" eb="25">
      <t>チュウモンイガイ</t>
    </rPh>
    <rPh sb="30" eb="31">
      <t>ツ</t>
    </rPh>
    <rPh sb="33" eb="35">
      <t>ジョウタイ</t>
    </rPh>
    <rPh sb="41" eb="42">
      <t>オク</t>
    </rPh>
    <rPh sb="47" eb="49">
      <t>バアイ</t>
    </rPh>
    <rPh sb="53" eb="55">
      <t>ホンブン</t>
    </rPh>
    <rPh sb="57" eb="59">
      <t>チュウモン</t>
    </rPh>
    <rPh sb="66" eb="67">
      <t>メイ</t>
    </rPh>
    <rPh sb="72" eb="76">
      <t>キョウザイシュルイ</t>
    </rPh>
    <rPh sb="77" eb="78">
      <t>レイ</t>
    </rPh>
    <rPh sb="93" eb="95">
      <t>キョウザイ</t>
    </rPh>
    <rPh sb="105" eb="107">
      <t>キニュウ</t>
    </rPh>
    <rPh sb="113" eb="114">
      <t>タス</t>
    </rPh>
    <phoneticPr fontId="1"/>
  </si>
  <si>
    <t>　本サービス期間： 本サービスのサービス期間は１年間、または１ヶ月、いずれかをお選びいただけます。いずれの期間も月初からの開始となります。（お申し込みがあった場合は、その月に関しましては本サービスを無料で提供し、翌月からの本契約となります。）尚、本サブスクリプション契約は、契約期間中に一時停止することはできません。</t>
    <phoneticPr fontId="1"/>
  </si>
  <si>
    <r>
      <t>　ユーザ様は、本サービスの対象ソフトウェアの技術的な問合せ、ソフトウェアのトラブル、障害に関わる問合せに関して、テクニカルサポートの依頼を、弊社ウェブサイトのPLS Click</t>
    </r>
    <r>
      <rPr>
        <vertAlign val="superscript"/>
        <sz val="9"/>
        <color theme="1"/>
        <rFont val="UD デジタル 教科書体 NK-R"/>
        <family val="1"/>
        <charset val="128"/>
      </rPr>
      <t>©</t>
    </r>
    <r>
      <rPr>
        <sz val="9"/>
        <color theme="1"/>
        <rFont val="UD デジタル 教科書体 NK-R"/>
        <family val="1"/>
        <charset val="128"/>
      </rPr>
      <t>問い合わせフォーム等を使用して行います。</t>
    </r>
    <phoneticPr fontId="1"/>
  </si>
  <si>
    <r>
      <t>Pera-Pera Daruma 2</t>
    </r>
    <r>
      <rPr>
        <sz val="8"/>
        <color theme="1"/>
        <rFont val="Meiryo UI"/>
        <family val="3"/>
        <charset val="128"/>
      </rPr>
      <t>（CDのみ）</t>
    </r>
    <r>
      <rPr>
        <sz val="8"/>
        <color theme="1"/>
        <rFont val="UD デジタル 教科書体 NK-R"/>
        <family val="1"/>
        <charset val="128"/>
      </rPr>
      <t>(CL)</t>
    </r>
    <phoneticPr fontId="1"/>
  </si>
  <si>
    <t>Oxford Reading Tree</t>
    <phoneticPr fontId="1"/>
  </si>
  <si>
    <r>
      <t>Pera-Pera Daruma 1</t>
    </r>
    <r>
      <rPr>
        <sz val="8"/>
        <color theme="1"/>
        <rFont val="Meiryo UI"/>
        <family val="3"/>
        <charset val="128"/>
      </rPr>
      <t>（CDのみ）</t>
    </r>
    <r>
      <rPr>
        <sz val="8"/>
        <color theme="1"/>
        <rFont val="UD デジタル 教科書体 NK-R"/>
        <family val="1"/>
        <charset val="128"/>
      </rPr>
      <t>(CL)</t>
    </r>
    <phoneticPr fontId="1"/>
  </si>
  <si>
    <r>
      <t xml:space="preserve">ORT Stage 1+ </t>
    </r>
    <r>
      <rPr>
        <sz val="8"/>
        <color theme="1"/>
        <rFont val="Meiryo UI"/>
        <family val="3"/>
        <charset val="128"/>
      </rPr>
      <t>(Books &amp; CD)</t>
    </r>
    <phoneticPr fontId="1"/>
  </si>
  <si>
    <r>
      <t>ORT Stage 2</t>
    </r>
    <r>
      <rPr>
        <sz val="8"/>
        <color theme="1"/>
        <rFont val="Meiryo UI"/>
        <family val="3"/>
        <charset val="128"/>
      </rPr>
      <t xml:space="preserve"> (Books &amp; CD)</t>
    </r>
    <phoneticPr fontId="1"/>
  </si>
  <si>
    <r>
      <t>ORT Stage 3</t>
    </r>
    <r>
      <rPr>
        <sz val="8"/>
        <color theme="1"/>
        <rFont val="Meiryo UI"/>
        <family val="3"/>
        <charset val="128"/>
      </rPr>
      <t xml:space="preserve"> (Books &amp; CD)</t>
    </r>
    <phoneticPr fontId="1"/>
  </si>
  <si>
    <r>
      <t>ORT Stage 4</t>
    </r>
    <r>
      <rPr>
        <sz val="8"/>
        <color theme="1"/>
        <rFont val="Meiryo UI"/>
        <family val="3"/>
        <charset val="128"/>
      </rPr>
      <t xml:space="preserve"> (Books &amp; CD)</t>
    </r>
    <phoneticPr fontId="1"/>
  </si>
  <si>
    <r>
      <t>ORT Stage 5</t>
    </r>
    <r>
      <rPr>
        <sz val="8"/>
        <color theme="1"/>
        <rFont val="Meiryo UI"/>
        <family val="3"/>
        <charset val="128"/>
      </rPr>
      <t xml:space="preserve"> (Books &amp; CD)</t>
    </r>
    <phoneticPr fontId="1"/>
  </si>
  <si>
    <r>
      <t>B. B. Cards</t>
    </r>
    <r>
      <rPr>
        <sz val="8"/>
        <color theme="1"/>
        <rFont val="Meiryo UI"/>
        <family val="3"/>
        <charset val="128"/>
      </rPr>
      <t xml:space="preserve"> </t>
    </r>
    <r>
      <rPr>
        <sz val="6"/>
        <color theme="1"/>
        <rFont val="Meiryo UI"/>
        <family val="3"/>
        <charset val="128"/>
      </rPr>
      <t>~</t>
    </r>
    <r>
      <rPr>
        <sz val="8"/>
        <color theme="1"/>
        <rFont val="Meiryo UI"/>
        <family val="3"/>
        <charset val="128"/>
      </rPr>
      <t>Letters &amp; Sounds 64</t>
    </r>
    <r>
      <rPr>
        <sz val="6"/>
        <color theme="1"/>
        <rFont val="Meiryo UI"/>
        <family val="3"/>
        <charset val="128"/>
      </rPr>
      <t>~</t>
    </r>
    <r>
      <rPr>
        <sz val="8"/>
        <color theme="1"/>
        <rFont val="Meiryo UI"/>
        <family val="3"/>
        <charset val="128"/>
      </rPr>
      <t xml:space="preserve"> (Cards &amp; CD)</t>
    </r>
    <phoneticPr fontId="1"/>
  </si>
  <si>
    <t xml:space="preserve">Scratch &amp; Sniff </t>
    <phoneticPr fontId="1"/>
  </si>
  <si>
    <t>--48 stickers</t>
    <phoneticPr fontId="1"/>
  </si>
  <si>
    <t>--60 stickers</t>
    <phoneticPr fontId="1"/>
  </si>
  <si>
    <t>21/9/14版</t>
    <rPh sb="7" eb="8">
      <t>バン</t>
    </rPh>
    <phoneticPr fontId="1"/>
  </si>
  <si>
    <t>Rank CDs</t>
    <phoneticPr fontId="1"/>
  </si>
  <si>
    <t>Workbook A のみ</t>
    <phoneticPr fontId="1"/>
  </si>
  <si>
    <t>Workbook B のみ</t>
    <phoneticPr fontId="1"/>
  </si>
  <si>
    <t>Workbook Vol. 1 のみ</t>
    <phoneticPr fontId="1"/>
  </si>
  <si>
    <t>Workbook Vol. 2 のみ</t>
    <phoneticPr fontId="1"/>
  </si>
  <si>
    <t>Workbook Vol. 3 のみ</t>
    <phoneticPr fontId="1"/>
  </si>
  <si>
    <t>-- Daruma Boy Sheet のみ</t>
    <phoneticPr fontId="1"/>
  </si>
  <si>
    <t>-- Daruma Girl Sheet のみ</t>
    <phoneticPr fontId="1"/>
  </si>
  <si>
    <t>-- Sheet のみ</t>
    <phoneticPr fontId="1"/>
  </si>
  <si>
    <t>--Workbook のみ</t>
    <phoneticPr fontId="1"/>
  </si>
  <si>
    <t xml:space="preserve">Workbook 1 </t>
    <phoneticPr fontId="1"/>
  </si>
  <si>
    <t>Workbook 2</t>
    <phoneticPr fontId="1"/>
  </si>
  <si>
    <t>Opposites Workbooks A &amp; B</t>
    <phoneticPr fontId="1"/>
  </si>
  <si>
    <t xml:space="preserve">Workbook A </t>
    <phoneticPr fontId="1"/>
  </si>
  <si>
    <t xml:space="preserve">Workbook B </t>
    <phoneticPr fontId="1"/>
  </si>
  <si>
    <t>《ご注文の流れ》</t>
    <rPh sb="2" eb="4">
      <t>チュウモン</t>
    </rPh>
    <rPh sb="5" eb="6">
      <t>ナガ</t>
    </rPh>
    <phoneticPr fontId="1"/>
  </si>
  <si>
    <t>1. PLS ⇨ 姉妹校様：</t>
    <phoneticPr fontId="1"/>
  </si>
  <si>
    <t>2. 姉妹校様 
   ⇨ 生徒・保護者様：</t>
    <phoneticPr fontId="1"/>
  </si>
  <si>
    <t>5. ご注文の流れ:</t>
    <rPh sb="4" eb="6">
      <t>チュウモン</t>
    </rPh>
    <rPh sb="7" eb="8">
      <t>ナガ</t>
    </rPh>
    <phoneticPr fontId="1"/>
  </si>
  <si>
    <r>
      <rPr>
        <b/>
        <sz val="11"/>
        <color rgb="FF7030A0"/>
        <rFont val="UD デジタル 教科書体 NK-R"/>
        <family val="1"/>
        <charset val="128"/>
      </rPr>
      <t>1. Fax:</t>
    </r>
    <r>
      <rPr>
        <b/>
        <sz val="10"/>
        <color theme="1"/>
        <rFont val="UD デジタル 教科書体 NK-R"/>
        <family val="1"/>
        <charset val="128"/>
      </rPr>
      <t xml:space="preserve"> </t>
    </r>
    <r>
      <rPr>
        <sz val="10"/>
        <color theme="1"/>
        <rFont val="UD デジタル 教科書体 NK-R"/>
        <family val="1"/>
        <charset val="128"/>
      </rPr>
      <t>教材注文用紙「D. Click</t>
    </r>
    <r>
      <rPr>
        <sz val="10"/>
        <color theme="1"/>
        <rFont val="UD デジタル 教科書体 NK-R"/>
        <family val="1"/>
        <charset val="128"/>
      </rPr>
      <t>注文用紙」、「E. Click Listen</t>
    </r>
    <r>
      <rPr>
        <sz val="10"/>
        <color theme="1"/>
        <rFont val="UD デジタル 教科書体 NK-R"/>
        <family val="1"/>
        <charset val="128"/>
      </rPr>
      <t>注文用紙」</t>
    </r>
    <r>
      <rPr>
        <sz val="9"/>
        <color theme="1"/>
        <rFont val="UD デジタル 教科書体 NK-R"/>
        <family val="1"/>
        <charset val="128"/>
      </rPr>
      <t>（PDFファイル・PLSウェブサイトでダウンロード可）</t>
    </r>
    <r>
      <rPr>
        <sz val="10"/>
        <color theme="1"/>
        <rFont val="UD デジタル 教科書体 NK-R"/>
        <family val="1"/>
        <charset val="128"/>
      </rPr>
      <t>を印刷し、必要事項をご記入後、Faｘ</t>
    </r>
    <r>
      <rPr>
        <sz val="9"/>
        <color theme="1"/>
        <rFont val="UD デジタル 教科書体 NK-R"/>
        <family val="1"/>
        <charset val="128"/>
      </rPr>
      <t>（03-5306-5738）</t>
    </r>
    <r>
      <rPr>
        <sz val="10"/>
        <color theme="1"/>
        <rFont val="UD デジタル 教科書体 NK-R"/>
        <family val="1"/>
        <charset val="128"/>
      </rPr>
      <t>でＰＬＳ事務局まで送付</t>
    </r>
    <phoneticPr fontId="1"/>
  </si>
  <si>
    <r>
      <t>「D: Click</t>
    </r>
    <r>
      <rPr>
        <sz val="9"/>
        <color theme="1"/>
        <rFont val="UD デジタル 教科書体 NK-R"/>
        <family val="1"/>
        <charset val="128"/>
      </rPr>
      <t>注文用紙（追加人数分）」をご利用ください。その際、他校や他の教材のご注文との混同を防ぐため、再度スクール名、教材名、注文用紙枚数（登録者名欄右端の「＿枚目/＿枚中」）のご記入をお願い致します。</t>
    </r>
    <phoneticPr fontId="1"/>
  </si>
  <si>
    <r>
      <rPr>
        <b/>
        <sz val="11"/>
        <color rgb="FF7030A0"/>
        <rFont val="UD デジタル 教科書体 NK-R"/>
        <family val="1"/>
        <charset val="128"/>
      </rPr>
      <t>2. メール:</t>
    </r>
    <r>
      <rPr>
        <sz val="10"/>
        <color rgb="FF7030A0"/>
        <rFont val="UD デジタル 教科書体 NK-R"/>
        <family val="1"/>
        <charset val="128"/>
      </rPr>
      <t xml:space="preserve"> </t>
    </r>
    <r>
      <rPr>
        <sz val="10"/>
        <color theme="1"/>
        <rFont val="UD デジタル 教科書体 NK-R"/>
        <family val="1"/>
        <charset val="128"/>
      </rPr>
      <t>Ｅｘｃｅｌファイル（PLSウェブサイトでダウンロード可）の「D. Click</t>
    </r>
    <r>
      <rPr>
        <sz val="10"/>
        <color theme="1"/>
        <rFont val="UD デジタル 教科書体 NK-R"/>
        <family val="1"/>
        <charset val="128"/>
      </rPr>
      <t>注文」、「E. Click Listen</t>
    </r>
    <r>
      <rPr>
        <sz val="10"/>
        <color theme="1"/>
        <rFont val="UD デジタル 教科書体 NK-R"/>
        <family val="1"/>
        <charset val="128"/>
      </rPr>
      <t>注文」シートに必要事項をご入力後、メール（kyozai@pls-pec.co.jp）に添付しPLS事務局まで送付</t>
    </r>
    <phoneticPr fontId="1"/>
  </si>
  <si>
    <r>
      <t>--Click</t>
    </r>
    <r>
      <rPr>
        <sz val="9"/>
        <color theme="1"/>
        <rFont val="UD デジタル 教科書体 NK-R"/>
        <family val="1"/>
        <charset val="128"/>
      </rPr>
      <t>、Click Listen</t>
    </r>
    <r>
      <rPr>
        <sz val="9"/>
        <color theme="1"/>
        <rFont val="UD デジタル 教科書体 NK-R"/>
        <family val="1"/>
        <charset val="128"/>
      </rPr>
      <t>の教材を2種類同時にご注文いただいた後、同じシートに新しいデータを入力してご利用いただく場合、</t>
    </r>
    <r>
      <rPr>
        <sz val="9"/>
        <color rgb="FFFF0000"/>
        <rFont val="UD デジタル 教科書体 NK-R"/>
        <family val="1"/>
        <charset val="128"/>
      </rPr>
      <t>2つ目の教材がない場合は「教材をお選びください」を選択</t>
    </r>
    <r>
      <rPr>
        <sz val="9"/>
        <color theme="1"/>
        <rFont val="UD デジタル 教科書体 NK-R"/>
        <family val="1"/>
        <charset val="128"/>
      </rPr>
      <t>してください。</t>
    </r>
    <rPh sb="21" eb="23">
      <t>キョウザイ</t>
    </rPh>
    <rPh sb="25" eb="29">
      <t>シュルイドウジ</t>
    </rPh>
    <rPh sb="31" eb="33">
      <t>チュウモン</t>
    </rPh>
    <rPh sb="38" eb="39">
      <t>アト</t>
    </rPh>
    <rPh sb="40" eb="41">
      <t>オナ</t>
    </rPh>
    <rPh sb="46" eb="47">
      <t>アタラ</t>
    </rPh>
    <rPh sb="53" eb="55">
      <t>ニュウリョク</t>
    </rPh>
    <rPh sb="69" eb="70">
      <t>メ</t>
    </rPh>
    <rPh sb="71" eb="73">
      <t>キョウザイ</t>
    </rPh>
    <rPh sb="76" eb="78">
      <t>バアイ</t>
    </rPh>
    <rPh sb="80" eb="82">
      <t>キョウザイ</t>
    </rPh>
    <rPh sb="84" eb="85">
      <t>エラ</t>
    </rPh>
    <rPh sb="92" eb="94">
      <t>センタク</t>
    </rPh>
    <phoneticPr fontId="1"/>
  </si>
  <si>
    <r>
      <rPr>
        <b/>
        <sz val="11"/>
        <color theme="1"/>
        <rFont val="UD デジタル 教科書体 NK-R"/>
        <family val="1"/>
        <charset val="128"/>
      </rPr>
      <t>新規注文</t>
    </r>
    <r>
      <rPr>
        <sz val="11"/>
        <color theme="1"/>
        <rFont val="UD デジタル 教科書体 NK-R"/>
        <family val="1"/>
        <charset val="128"/>
      </rPr>
      <t xml:space="preserve">
</t>
    </r>
    <r>
      <rPr>
        <sz val="8"/>
        <color theme="1"/>
        <rFont val="UD デジタル 教科書体 NK-R"/>
        <family val="1"/>
        <charset val="128"/>
      </rPr>
      <t>（初回Click</t>
    </r>
    <r>
      <rPr>
        <sz val="8"/>
        <color theme="1"/>
        <rFont val="UD デジタル 教科書体 NK-R"/>
        <family val="1"/>
        <charset val="128"/>
      </rPr>
      <t>登録料 ￥1,991）</t>
    </r>
    <rPh sb="0" eb="4">
      <t>シンキチュウモン</t>
    </rPh>
    <phoneticPr fontId="1"/>
  </si>
  <si>
    <r>
      <rPr>
        <b/>
        <sz val="11"/>
        <color theme="1"/>
        <rFont val="UD デジタル 教科書体 NK-R"/>
        <family val="1"/>
        <charset val="128"/>
      </rPr>
      <t>新規注文</t>
    </r>
    <r>
      <rPr>
        <sz val="11"/>
        <color theme="1"/>
        <rFont val="UD デジタル 教科書体 NK-R"/>
        <family val="1"/>
        <charset val="128"/>
      </rPr>
      <t xml:space="preserve">
</t>
    </r>
    <r>
      <rPr>
        <sz val="7"/>
        <color theme="1"/>
        <rFont val="UD デジタル 教科書体 NK-R"/>
        <family val="1"/>
        <charset val="128"/>
      </rPr>
      <t>（初回Click Listen</t>
    </r>
    <r>
      <rPr>
        <sz val="7"/>
        <color theme="1"/>
        <rFont val="UD デジタル 教科書体 NK-R"/>
        <family val="1"/>
        <charset val="128"/>
      </rPr>
      <t>登録料 ￥550）</t>
    </r>
    <rPh sb="0" eb="4">
      <t>シンキチュウモン</t>
    </rPh>
    <phoneticPr fontId="1"/>
  </si>
  <si>
    <r>
      <t>◆ 上記必要事項をご記入後、「F-2：PLS Clikc Flash</t>
    </r>
    <r>
      <rPr>
        <sz val="10"/>
        <color theme="1"/>
        <rFont val="UD デジタル 教科書体 NK-R"/>
        <family val="1"/>
        <charset val="128"/>
      </rPr>
      <t>ご契約内容確認書」をお読みいただき、ご同意いただける場合は、下記の同意欄（□）にチェック（✔）をし</t>
    </r>
    <r>
      <rPr>
        <sz val="10"/>
        <rFont val="UD デジタル 教科書体 NK-R"/>
        <family val="1"/>
        <charset val="128"/>
      </rPr>
      <t>、</t>
    </r>
    <r>
      <rPr>
        <sz val="10"/>
        <color rgb="FFFF0000"/>
        <rFont val="UD デジタル 教科書体 NK-R"/>
        <family val="1"/>
        <charset val="128"/>
      </rPr>
      <t>印刷</t>
    </r>
    <r>
      <rPr>
        <sz val="8"/>
        <color rgb="FFFF0000"/>
        <rFont val="UD デジタル 教科書体 NK-R"/>
        <family val="1"/>
        <charset val="128"/>
      </rPr>
      <t>（白黒可）</t>
    </r>
    <r>
      <rPr>
        <sz val="10"/>
        <color rgb="FFFF0000"/>
        <rFont val="UD デジタル 教科書体 NK-R"/>
        <family val="1"/>
        <charset val="128"/>
      </rPr>
      <t>をし、ご署名欄に署名をしていただいた後に、PLS本部事務局までFax、郵送、または、スキャンデータをメールに添付し、ご返送ください。</t>
    </r>
    <r>
      <rPr>
        <sz val="10"/>
        <color theme="1"/>
        <rFont val="UD デジタル 教科書体 NK-R"/>
        <family val="1"/>
        <charset val="128"/>
      </rPr>
      <t>お申込み受領後、ご請求書をお送りし、お支払い確認後、お申込みの登録アカウントにアクセス権を発行致します。</t>
    </r>
    <rPh sb="35" eb="42">
      <t>ケイヤクナイヨウカクニンショ</t>
    </rPh>
    <rPh sb="84" eb="86">
      <t>インサツ</t>
    </rPh>
    <rPh sb="87" eb="89">
      <t>シロクロ</t>
    </rPh>
    <rPh sb="89" eb="90">
      <t>カ</t>
    </rPh>
    <rPh sb="95" eb="98">
      <t>ショメイラン</t>
    </rPh>
    <rPh sb="99" eb="101">
      <t>ショメイ</t>
    </rPh>
    <rPh sb="109" eb="110">
      <t>アト</t>
    </rPh>
    <rPh sb="115" eb="117">
      <t>ホンブ</t>
    </rPh>
    <rPh sb="126" eb="128">
      <t>ユウソウ</t>
    </rPh>
    <phoneticPr fontId="1"/>
  </si>
  <si>
    <r>
      <t>「PLS Click Flash</t>
    </r>
    <r>
      <rPr>
        <b/>
        <sz val="11"/>
        <color theme="1"/>
        <rFont val="UD デジタル 教科書体 NK-R"/>
        <family val="1"/>
        <charset val="128"/>
      </rPr>
      <t>ご契約内容確認書」の内容を確認し、同意致しました。</t>
    </r>
    <phoneticPr fontId="1"/>
  </si>
  <si>
    <r>
      <t>PLS Click Flash</t>
    </r>
    <r>
      <rPr>
        <b/>
        <sz val="16"/>
        <color theme="1"/>
        <rFont val="Times New Roman"/>
        <family val="1"/>
      </rPr>
      <t xml:space="preserve"> </t>
    </r>
    <r>
      <rPr>
        <b/>
        <sz val="16"/>
        <color theme="1"/>
        <rFont val="UD デジタル 教科書体 NK-R"/>
        <family val="1"/>
        <charset val="128"/>
      </rPr>
      <t>ご契約内容確認書</t>
    </r>
    <phoneticPr fontId="1"/>
  </si>
  <si>
    <r>
      <t>株式会社パシフィックイングリッシュクラブ</t>
    </r>
    <r>
      <rPr>
        <sz val="9"/>
        <color theme="1"/>
        <rFont val="UD デジタル 教科書体 NK-R"/>
        <family val="1"/>
        <charset val="128"/>
      </rPr>
      <t>（以下弊社）</t>
    </r>
    <r>
      <rPr>
        <sz val="9.5"/>
        <color theme="1"/>
        <rFont val="UD デジタル 教科書体 NK-R"/>
        <family val="1"/>
        <charset val="128"/>
      </rPr>
      <t>の提供するPLS Click Flash</t>
    </r>
    <r>
      <rPr>
        <sz val="9.5"/>
        <color theme="1"/>
        <rFont val="UD デジタル 教科書体 NK-R"/>
        <family val="1"/>
        <charset val="128"/>
      </rPr>
      <t>は、本契約書に基づきサービスをご提供致します。</t>
    </r>
    <phoneticPr fontId="1"/>
  </si>
  <si>
    <t>　PLS Click Flash (以下本サービス)は、サブスクリプション契約期間中、本契約の条項に従ってユーザ様へ弊社製品プログラム・テクニカルサポートを提供するものとします。</t>
    <phoneticPr fontId="1"/>
  </si>
  <si>
    <t xml:space="preserve">Pera Pera Daruma 1: </t>
    <phoneticPr fontId="1"/>
  </si>
  <si>
    <t>Pera Pera Daruma1ご注文の際は、シートの内訳をご記入ください</t>
    <rPh sb="18" eb="20">
      <t>チュウモン</t>
    </rPh>
    <rPh sb="21" eb="22">
      <t>サイ</t>
    </rPh>
    <rPh sb="28" eb="30">
      <t>ウチワケ</t>
    </rPh>
    <rPh sb="32" eb="34">
      <t>キニュウ</t>
    </rPh>
    <phoneticPr fontId="1"/>
  </si>
  <si>
    <t>Pera Pera Daruma 1 《Boy/Girl》</t>
    <phoneticPr fontId="1"/>
  </si>
  <si>
    <t>D. PLS Click</t>
    <phoneticPr fontId="1"/>
  </si>
  <si>
    <t>E. PLS Click Listen</t>
    <phoneticPr fontId="1"/>
  </si>
  <si>
    <t>F. PLS Click Flash</t>
    <phoneticPr fontId="1"/>
  </si>
  <si>
    <t>（C. PLS Click/Click Listen価格表)</t>
    <rPh sb="26" eb="28">
      <t>カカク</t>
    </rPh>
    <rPh sb="28" eb="29">
      <t>ヒョウ</t>
    </rPh>
    <phoneticPr fontId="1"/>
  </si>
  <si>
    <r>
      <t xml:space="preserve">各種PLS Click: </t>
    </r>
    <r>
      <rPr>
        <sz val="10"/>
        <color rgb="FFFF0000"/>
        <rFont val="UD デジタル 教科書体 NK-R"/>
        <family val="1"/>
        <charset val="128"/>
      </rPr>
      <t>複数クラス分の教材をご注文の場合は、シートを複製</t>
    </r>
    <r>
      <rPr>
        <sz val="10"/>
        <color theme="1"/>
        <rFont val="UD デジタル 教科書体 NK-R"/>
        <family val="1"/>
        <charset val="128"/>
      </rPr>
      <t>してご注文ください</t>
    </r>
    <rPh sb="13" eb="15">
      <t>フクスウ</t>
    </rPh>
    <rPh sb="18" eb="19">
      <t>ブン</t>
    </rPh>
    <rPh sb="20" eb="22">
      <t>キョウザイ</t>
    </rPh>
    <rPh sb="24" eb="26">
      <t>チュウモン</t>
    </rPh>
    <rPh sb="27" eb="29">
      <t>バアイ</t>
    </rPh>
    <rPh sb="35" eb="37">
      <t>フクセイ</t>
    </rPh>
    <rPh sb="40" eb="42">
      <t>チュウモン</t>
    </rPh>
    <phoneticPr fontId="1"/>
  </si>
  <si>
    <r>
      <t xml:space="preserve">各種PLS Click Listen: </t>
    </r>
    <r>
      <rPr>
        <sz val="10"/>
        <color rgb="FFFF0000"/>
        <rFont val="UD デジタル 教科書体 NK-R"/>
        <family val="1"/>
        <charset val="128"/>
      </rPr>
      <t>複数クラス分の教材をご注文の場合は、シートを複製</t>
    </r>
    <r>
      <rPr>
        <sz val="10"/>
        <color theme="1"/>
        <rFont val="UD デジタル 教科書体 NK-R"/>
        <family val="1"/>
        <charset val="128"/>
      </rPr>
      <t>してご注文ください</t>
    </r>
    <rPh sb="0" eb="2">
      <t>カクシュ</t>
    </rPh>
    <phoneticPr fontId="1"/>
  </si>
  <si>
    <t>PLS Click Flashの契約お申込用紙です。1年間、または1か月単位でのご契約です
ご契約の際は、必ず「F-2: CF確認書」をご確認の上、ご署名いただいたものをPLS本部事務局まで送付
（契約書となりますので、こちらの注文書のみ印刷をしていただき、ご署名いただいたものをFax、郵送、もしくはスキャン（写真）してくださいますようお願い致します）</t>
    <rPh sb="16" eb="18">
      <t>ケイヤク</t>
    </rPh>
    <rPh sb="19" eb="21">
      <t>モウシコミ</t>
    </rPh>
    <rPh sb="21" eb="23">
      <t>ヨウシ</t>
    </rPh>
    <rPh sb="27" eb="29">
      <t>ネンカン</t>
    </rPh>
    <rPh sb="35" eb="38">
      <t>ゲツタンイ</t>
    </rPh>
    <rPh sb="41" eb="43">
      <t>ケイヤク</t>
    </rPh>
    <rPh sb="47" eb="49">
      <t>ケイヤク</t>
    </rPh>
    <rPh sb="50" eb="51">
      <t>サイ</t>
    </rPh>
    <rPh sb="53" eb="54">
      <t>カナラ</t>
    </rPh>
    <rPh sb="63" eb="66">
      <t>カクニンショ</t>
    </rPh>
    <rPh sb="69" eb="71">
      <t>カクニン</t>
    </rPh>
    <rPh sb="72" eb="73">
      <t>ウエ</t>
    </rPh>
    <rPh sb="75" eb="77">
      <t>ショメイ</t>
    </rPh>
    <rPh sb="88" eb="93">
      <t>ホンブジムキョク</t>
    </rPh>
    <rPh sb="95" eb="97">
      <t>ソウフ</t>
    </rPh>
    <rPh sb="99" eb="102">
      <t>ケイヤクショ</t>
    </rPh>
    <rPh sb="114" eb="117">
      <t>チュウモンショ</t>
    </rPh>
    <rPh sb="119" eb="121">
      <t>インサツ</t>
    </rPh>
    <rPh sb="130" eb="132">
      <t>ショメイ</t>
    </rPh>
    <rPh sb="144" eb="146">
      <t>ユウソウ</t>
    </rPh>
    <rPh sb="156" eb="158">
      <t>シャシン</t>
    </rPh>
    <rPh sb="170" eb="171">
      <t>ネガ</t>
    </rPh>
    <rPh sb="172" eb="173">
      <t>イタ</t>
    </rPh>
    <phoneticPr fontId="1"/>
  </si>
  <si>
    <t>　★ PLS Click、Click Listenのご注文方法につきましては、「C. Click, CL価格」シートをご覧ください</t>
    <phoneticPr fontId="1"/>
  </si>
  <si>
    <t>1. 複製したいシートのタブの上で右クリックをします。
　　（例：「D: Click注文」の複製）</t>
    <rPh sb="3" eb="5">
      <t>フクセイ</t>
    </rPh>
    <rPh sb="31" eb="32">
      <t>レイ</t>
    </rPh>
    <rPh sb="42" eb="44">
      <t>チュウモン</t>
    </rPh>
    <rPh sb="46" eb="48">
      <t>フクセイ</t>
    </rPh>
    <phoneticPr fontId="1"/>
  </si>
  <si>
    <r>
      <t>3. 移動先ブック名からコピーしたシートを貼り付けたいファイルを選択します
◆</t>
    </r>
    <r>
      <rPr>
        <b/>
        <sz val="10"/>
        <color theme="1"/>
        <rFont val="UD デジタル 教科書体 NK-R"/>
        <family val="1"/>
        <charset val="128"/>
      </rPr>
      <t>「2. PLS教材注文用紙（データ版）」</t>
    </r>
    <r>
      <rPr>
        <sz val="10"/>
        <color theme="1"/>
        <rFont val="UD デジタル 教科書体 NK-R"/>
        <family val="1"/>
        <charset val="128"/>
      </rPr>
      <t>➡ こちらのファイルに新しいシートが追加されます</t>
    </r>
    <r>
      <rPr>
        <sz val="9"/>
        <color theme="1"/>
        <rFont val="UD デジタル 教科書体 NK-R"/>
        <family val="1"/>
        <charset val="128"/>
      </rPr>
      <t>（PLS Click、Click Listenの注文人数が30人以上の場合や複数教材をご注文の場合など、一つのファイルに複数の同じシートを作成したい場合）</t>
    </r>
    <r>
      <rPr>
        <sz val="10"/>
        <color theme="1"/>
        <rFont val="UD デジタル 教科書体 NK-R"/>
        <family val="1"/>
        <charset val="128"/>
      </rPr>
      <t xml:space="preserve">
◆</t>
    </r>
    <r>
      <rPr>
        <b/>
        <sz val="10"/>
        <color theme="1"/>
        <rFont val="UD デジタル 教科書体 NK-R"/>
        <family val="1"/>
        <charset val="128"/>
      </rPr>
      <t>「（新しいブック）」</t>
    </r>
    <r>
      <rPr>
        <sz val="10"/>
        <color theme="1"/>
        <rFont val="UD デジタル 教科書体 NK-R"/>
        <family val="1"/>
        <charset val="128"/>
      </rPr>
      <t xml:space="preserve">➡ 選択したシートのみの新しいファイルが作成されます
◆ </t>
    </r>
    <r>
      <rPr>
        <b/>
        <sz val="10"/>
        <color theme="1"/>
        <rFont val="UD デジタル 教科書体 NK-R"/>
        <family val="1"/>
        <charset val="128"/>
      </rPr>
      <t xml:space="preserve">その他 </t>
    </r>
    <r>
      <rPr>
        <sz val="10"/>
        <color theme="1"/>
        <rFont val="UD デジタル 教科書体 NK-R"/>
        <family val="1"/>
        <charset val="128"/>
      </rPr>
      <t>➡ パソコン上で既に開いているExcelファイルが表示されます。貼り付けたいExcelファイルがある場合は、予め開いておくと作業がスムーズです</t>
    </r>
    <rPh sb="21" eb="22">
      <t>ハ</t>
    </rPh>
    <rPh sb="23" eb="24">
      <t>ツ</t>
    </rPh>
    <rPh sb="32" eb="34">
      <t>センタク</t>
    </rPh>
    <rPh sb="47" eb="53">
      <t>キョウザイチュウモンヨウシ</t>
    </rPh>
    <rPh sb="57" eb="58">
      <t>バン</t>
    </rPh>
    <rPh sb="71" eb="72">
      <t>アタラ</t>
    </rPh>
    <rPh sb="78" eb="80">
      <t>ツイカ</t>
    </rPh>
    <rPh sb="108" eb="110">
      <t>チュウモン</t>
    </rPh>
    <rPh sb="110" eb="112">
      <t>ニンズウ</t>
    </rPh>
    <rPh sb="115" eb="116">
      <t>ニン</t>
    </rPh>
    <rPh sb="116" eb="118">
      <t>イジョウ</t>
    </rPh>
    <rPh sb="119" eb="121">
      <t>バアイ</t>
    </rPh>
    <rPh sb="122" eb="126">
      <t>フクスウキョウザイ</t>
    </rPh>
    <rPh sb="128" eb="130">
      <t>チュウモン</t>
    </rPh>
    <rPh sb="131" eb="133">
      <t>バアイ</t>
    </rPh>
    <rPh sb="136" eb="137">
      <t>ヒト</t>
    </rPh>
    <rPh sb="144" eb="146">
      <t>フクスウ</t>
    </rPh>
    <rPh sb="147" eb="148">
      <t>オナ</t>
    </rPh>
    <rPh sb="153" eb="155">
      <t>サクセイ</t>
    </rPh>
    <rPh sb="158" eb="160">
      <t>バアイ</t>
    </rPh>
    <rPh sb="206" eb="207">
      <t>タ</t>
    </rPh>
    <rPh sb="233" eb="235">
      <t>ヒョウジ</t>
    </rPh>
    <rPh sb="240" eb="241">
      <t>ハ</t>
    </rPh>
    <rPh sb="242" eb="243">
      <t>ツ</t>
    </rPh>
    <rPh sb="258" eb="260">
      <t>バアイ</t>
    </rPh>
    <rPh sb="262" eb="263">
      <t>アラカジ</t>
    </rPh>
    <rPh sb="264" eb="265">
      <t>ヒラ</t>
    </rPh>
    <rPh sb="270" eb="272">
      <t>サギョウ</t>
    </rPh>
    <phoneticPr fontId="1"/>
  </si>
  <si>
    <t>（C）＝PLS Click版有り、(CL)=PLS Click Listen版有り（PLS Click/Click Listenのご注文は、それぞれの注文用紙にお願い致します）</t>
    <phoneticPr fontId="1"/>
  </si>
  <si>
    <r>
      <rPr>
        <sz val="8"/>
        <color theme="1"/>
        <rFont val="Meiryo UI"/>
        <family val="3"/>
        <charset val="128"/>
      </rPr>
      <t xml:space="preserve">Comparative Logic WB A &amp; B CD set </t>
    </r>
    <r>
      <rPr>
        <sz val="7"/>
        <color theme="1"/>
        <rFont val="Meiryo UI"/>
        <family val="3"/>
        <charset val="128"/>
      </rPr>
      <t>(CL)</t>
    </r>
    <phoneticPr fontId="1"/>
  </si>
  <si>
    <t>　　各PLS Clickをスクールで初めて導入される際にお支払いいただきます。</t>
    <phoneticPr fontId="1"/>
  </si>
  <si>
    <t>　　各PLS Click Listenをスクールで初めて導入される際にお支払いいただきます。</t>
    <phoneticPr fontId="1"/>
  </si>
  <si>
    <t>　　スクールアカウントの登録手数料としてPLS Click、Ｃｌｉｃｋ Listen、Click Flashのいずれかを初めて導入される際にお支払いいただきます。（PLS Click、Ｃｌｉｃｋ Listen、Ｃｌｉｃｋ Listen共通）
　　スクールアカウントでは、ご登録いただいたPLS Ｃｌｉｃｋ、Ｃｌｉｃｋ Listenのご利用とご登録いただいた生徒様全員の情報（利用可能なPLS Click、Clickの利用状況、チャレンジのスコア等）をご確認いただけます。
　　生徒様アカウントのご登録手続き完了後に、スクールアカウントで担当講師やクラス時間のご登録をお願い致します。未登録の場合、講師アカウントで担当の生徒様情報の確認ができません。また、生徒様の利用状況（１週間に聞いた回数）のリセットのタイミングが実際のクラスの時間に反映されませんので、ご注意ください。</t>
    <phoneticPr fontId="1"/>
  </si>
  <si>
    <t xml:space="preserve">  クラスやオンラインレッスンでご利用いただけるPLS Click Flashは、アカウントごとの期間（1年・1カ月単位）契約となります。2アカウント目以降は、割引料金でのご提供となります。スクール登録や講師用アカウント登録のご登録がまだの場合は、別途上記の費用が発生致しますので、ご了承ください。下記の費用はお申込後、一括払いをお願い致します。また、契約解除の場合は最終契約付きの20日まで（3月末で解約＝3月20日までの通知）にお知らせください。連絡がない場合は、自動更新となります。</t>
    <rPh sb="49" eb="51">
      <t>キカン</t>
    </rPh>
    <rPh sb="53" eb="54">
      <t>ネン</t>
    </rPh>
    <rPh sb="57" eb="58">
      <t>ゲツ</t>
    </rPh>
    <rPh sb="58" eb="60">
      <t>タンイ</t>
    </rPh>
    <rPh sb="61" eb="63">
      <t>ケイヤク</t>
    </rPh>
    <rPh sb="75" eb="76">
      <t>メ</t>
    </rPh>
    <rPh sb="76" eb="78">
      <t>イコウ</t>
    </rPh>
    <rPh sb="80" eb="84">
      <t>ワリビキリョウキン</t>
    </rPh>
    <rPh sb="87" eb="89">
      <t>テイキョウ</t>
    </rPh>
    <rPh sb="149" eb="151">
      <t>カキ</t>
    </rPh>
    <rPh sb="152" eb="154">
      <t>ヒヨウ</t>
    </rPh>
    <rPh sb="156" eb="159">
      <t>モウシコミゴ</t>
    </rPh>
    <rPh sb="160" eb="163">
      <t>イッカツバラ</t>
    </rPh>
    <rPh sb="166" eb="167">
      <t>ネガ</t>
    </rPh>
    <rPh sb="168" eb="169">
      <t>イタ</t>
    </rPh>
    <rPh sb="176" eb="180">
      <t>ケイヤクカイジョ</t>
    </rPh>
    <rPh sb="181" eb="183">
      <t>バアイ</t>
    </rPh>
    <rPh sb="184" eb="189">
      <t>サイシュウケイヤクツ</t>
    </rPh>
    <rPh sb="193" eb="194">
      <t>ニチ</t>
    </rPh>
    <rPh sb="198" eb="200">
      <t>ガツマツ</t>
    </rPh>
    <rPh sb="201" eb="203">
      <t>カイヤク</t>
    </rPh>
    <rPh sb="205" eb="206">
      <t>ガツ</t>
    </rPh>
    <rPh sb="208" eb="209">
      <t>ニチ</t>
    </rPh>
    <rPh sb="212" eb="214">
      <t>ツウチ</t>
    </rPh>
    <rPh sb="217" eb="218">
      <t>シ</t>
    </rPh>
    <rPh sb="225" eb="227">
      <t>レンラク</t>
    </rPh>
    <rPh sb="230" eb="232">
      <t>バアイ</t>
    </rPh>
    <rPh sb="234" eb="238">
      <t>ジドウコウシン</t>
    </rPh>
    <phoneticPr fontId="1"/>
  </si>
  <si>
    <t xml:space="preserve">  PLS Click Flashの1年間の契約料（1アカウントごと）です。</t>
    <rPh sb="19" eb="21">
      <t>ネンカン</t>
    </rPh>
    <rPh sb="22" eb="25">
      <t>ケイヤクリョウ</t>
    </rPh>
    <phoneticPr fontId="1"/>
  </si>
  <si>
    <t xml:space="preserve">  PLS Click Flashの1か月の契約料（1アカウントごと）です。短期間のオンラインレッスン用やトライアル用としてご活用ください。</t>
    <rPh sb="20" eb="21">
      <t>ゲツ</t>
    </rPh>
    <rPh sb="22" eb="25">
      <t>ケイヤクリョウ</t>
    </rPh>
    <rPh sb="38" eb="41">
      <t>タンキカン</t>
    </rPh>
    <rPh sb="51" eb="52">
      <t>ヨウ</t>
    </rPh>
    <rPh sb="58" eb="59">
      <t>ヨウ</t>
    </rPh>
    <rPh sb="63" eb="65">
      <t>カツヨウ</t>
    </rPh>
    <phoneticPr fontId="1"/>
  </si>
  <si>
    <t>PLS Click Flash</t>
    <phoneticPr fontId="1"/>
  </si>
  <si>
    <t>PLS Click Flash
1年間契約（年額）</t>
    <rPh sb="17" eb="21">
      <t>ネンカンケイヤク</t>
    </rPh>
    <rPh sb="22" eb="24">
      <t>ネンガク</t>
    </rPh>
    <phoneticPr fontId="1"/>
  </si>
  <si>
    <t>PLS Click Flash
1か月契約（月額）</t>
    <rPh sb="18" eb="19">
      <t>ゲツ</t>
    </rPh>
    <rPh sb="19" eb="21">
      <t>ケイヤク</t>
    </rPh>
    <rPh sb="22" eb="24">
      <t>ツキガク</t>
    </rPh>
    <phoneticPr fontId="1"/>
  </si>
  <si>
    <r>
      <rPr>
        <b/>
        <sz val="10"/>
        <color theme="1"/>
        <rFont val="UD デジタル 教科書体 NK-R"/>
        <family val="1"/>
        <charset val="128"/>
      </rPr>
      <t xml:space="preserve">① 割引価格： PLS </t>
    </r>
    <r>
      <rPr>
        <sz val="10"/>
        <color theme="1"/>
        <rFont val="UD デジタル 教科書体 NK-R"/>
        <family val="1"/>
        <charset val="128"/>
      </rPr>
      <t>Clickのみをご購入の場合の通常価格（D. Q/A B Workbookセットのみ PLS Click+Workbook）</t>
    </r>
    <rPh sb="2" eb="6">
      <t>ワリビキカカク</t>
    </rPh>
    <phoneticPr fontId="1"/>
  </si>
  <si>
    <t>生徒アカウントは個人宛に発行され、利用状況（クラススケジュール、利用回数、チャレンジのスコア）等の情報が管理されるため、ご兄弟で同じPLS Click教材をご利用いただく場合も、各々のアカウントでのご利用をお願いしています。</t>
    <phoneticPr fontId="1"/>
  </si>
  <si>
    <r>
      <rPr>
        <b/>
        <sz val="10"/>
        <color theme="1"/>
        <rFont val="UD デジタル 教科書体 NK-R"/>
        <family val="1"/>
        <charset val="128"/>
      </rPr>
      <t>③ 兄弟割引：</t>
    </r>
    <r>
      <rPr>
        <sz val="10"/>
        <color theme="1"/>
        <rFont val="UD デジタル 教科書体 NK-R"/>
        <family val="1"/>
        <charset val="128"/>
      </rPr>
      <t xml:space="preserve"> ご兄弟が、既に同じPLS Clickをご利用いただいている場合の特別料金</t>
    </r>
    <phoneticPr fontId="1"/>
  </si>
  <si>
    <r>
      <rPr>
        <b/>
        <sz val="10"/>
        <color theme="1"/>
        <rFont val="UD デジタル 教科書体 NK-R"/>
        <family val="1"/>
        <charset val="128"/>
      </rPr>
      <t xml:space="preserve">④ CD同時購入: </t>
    </r>
    <r>
      <rPr>
        <sz val="10"/>
        <color theme="1"/>
        <rFont val="UD デジタル 教科書体 NK-R"/>
        <family val="1"/>
        <charset val="128"/>
      </rPr>
      <t>インターネット環境がない場所でも利用できるようPLS ClickとCDセットを同時にご購入される場合の料金</t>
    </r>
    <phoneticPr fontId="1"/>
  </si>
  <si>
    <t>Rank Clickは、PLS Clickのアカウント登録とCDのセット、その他のホームワーク教材は、PLS Clickのアカウント登録とCD、手持ちカードのセットとなります。</t>
    <phoneticPr fontId="1"/>
  </si>
  <si>
    <r>
      <rPr>
        <b/>
        <sz val="10"/>
        <color theme="1"/>
        <rFont val="UD デジタル 教科書体 NK-R"/>
        <family val="1"/>
        <charset val="128"/>
      </rPr>
      <t>*Q/A B with Workbook:</t>
    </r>
    <r>
      <rPr>
        <sz val="9"/>
        <color theme="1"/>
        <rFont val="UD デジタル 教科書体 NK-R"/>
        <family val="1"/>
        <charset val="128"/>
      </rPr>
      <t xml:space="preserve"> PLS ClickとWorkbookを合わせてご注文いただく場合の価格です。Workbookのみを後日、ご注文いただく場合は「B. ホームワーク教材・その他」にて、ご注文ください</t>
    </r>
    <phoneticPr fontId="1"/>
  </si>
  <si>
    <t>《PLS Click料金表》</t>
    <rPh sb="10" eb="13">
      <t>リョウキンヒョウ</t>
    </rPh>
    <phoneticPr fontId="1"/>
  </si>
  <si>
    <t>《PLS Click Listen料金表》</t>
    <rPh sb="17" eb="20">
      <t>リョウキンヒョウ</t>
    </rPh>
    <phoneticPr fontId="1"/>
  </si>
  <si>
    <r>
      <rPr>
        <b/>
        <u/>
        <sz val="11"/>
        <color theme="1"/>
        <rFont val="UD デジタル 教科書体 NK-R"/>
        <family val="1"/>
        <charset val="128"/>
      </rPr>
      <t>B. 音源 ＆ 教材:</t>
    </r>
    <r>
      <rPr>
        <b/>
        <sz val="11"/>
        <color theme="1"/>
        <rFont val="UD デジタル 教科書体 NK-R"/>
        <family val="1"/>
        <charset val="128"/>
      </rPr>
      <t xml:space="preserve">  </t>
    </r>
    <r>
      <rPr>
        <sz val="9"/>
        <color theme="1"/>
        <rFont val="UD デジタル 教科書体 NK-R"/>
        <family val="1"/>
        <charset val="128"/>
      </rPr>
      <t>書き込まずにご利用いただけるテキストや手持ちカード等の教材と音源のセットです。そのため、ご兄弟が既に同教材のCDセットを  ご購入いただいており、</t>
    </r>
    <r>
      <rPr>
        <b/>
        <u/>
        <sz val="9"/>
        <color theme="5" tint="-0.24994659260841701"/>
        <rFont val="UD デジタル 教科書体 NK-R"/>
        <family val="1"/>
        <charset val="128"/>
      </rPr>
      <t>引き続き音源をCDでご利用いただく場合は、新たにご購入いただく必要はありません</t>
    </r>
    <r>
      <rPr>
        <sz val="9"/>
        <color theme="1"/>
        <rFont val="UD デジタル 教科書体 NK-R"/>
        <family val="1"/>
        <charset val="128"/>
      </rPr>
      <t>。その場合、Oppositesのワークブックのみご購入（④）いただけます。CDではなく、新たにPLS Click Listenに変更したいという場合は、音源のみのご購入、音源とワークブックのみ（②）が可能です。</t>
    </r>
    <rPh sb="3" eb="5">
      <t>オンゲン</t>
    </rPh>
    <rPh sb="8" eb="10">
      <t>キョウザイ</t>
    </rPh>
    <phoneticPr fontId="1"/>
  </si>
  <si>
    <r>
      <rPr>
        <b/>
        <sz val="10"/>
        <color theme="1"/>
        <rFont val="UD デジタル 教科書体 NK-R"/>
        <family val="1"/>
        <charset val="128"/>
      </rPr>
      <t xml:space="preserve">① 割引価格： </t>
    </r>
    <r>
      <rPr>
        <sz val="9"/>
        <color theme="1"/>
        <rFont val="UD デジタル 教科書体 NK-R"/>
        <family val="1"/>
        <charset val="128"/>
      </rPr>
      <t>PLS Click Listenと付属教材（ワークブック、テキスト、手持ちカード 等）を合わせてご購入の場合の通常価格。同教材のCD教材と同じ価格</t>
    </r>
    <rPh sb="2" eb="6">
      <t>ワリビキカカク</t>
    </rPh>
    <phoneticPr fontId="1"/>
  </si>
  <si>
    <r>
      <rPr>
        <b/>
        <sz val="10"/>
        <color theme="1"/>
        <rFont val="UD デジタル 教科書体 NK-R"/>
        <family val="1"/>
        <charset val="128"/>
      </rPr>
      <t>② 兄弟割引：</t>
    </r>
    <r>
      <rPr>
        <sz val="9"/>
        <color theme="1"/>
        <rFont val="UD デジタル 教科書体 NK-R"/>
        <family val="1"/>
        <charset val="128"/>
      </rPr>
      <t xml:space="preserve"> ご兄弟が、既に同教材のCD教材、またはPLS Click Listenをご購入いただいており、ご本人が新たにPLS Click Listenを利用される場合の価格</t>
    </r>
    <phoneticPr fontId="1"/>
  </si>
  <si>
    <r>
      <t xml:space="preserve">③ CD同時購入: </t>
    </r>
    <r>
      <rPr>
        <sz val="9"/>
        <color theme="1"/>
        <rFont val="UD デジタル 教科書体 NK-R"/>
        <family val="1"/>
        <charset val="128"/>
      </rPr>
      <t>インターネット環境がない場所でも利用できるようPLS Click ListenとCD、付属教材のセットを同時にご購入される場合の価格</t>
    </r>
    <phoneticPr fontId="1"/>
  </si>
  <si>
    <t>◆ 複数のPLS Click、Click Listenを同じ生徒様（クラス）に出す場合</t>
    <phoneticPr fontId="1"/>
  </si>
  <si>
    <r>
      <t xml:space="preserve">挿入先で、どこに新しいシートを挿入したいかを選択します。ここで選んだシートの左隣に新しいシートが挿入されます。（左図のように選択すると、「D. Click注文」シートの右隣に新しいシートが挿入されます）
</t>
    </r>
    <r>
      <rPr>
        <b/>
        <sz val="11"/>
        <color rgb="FFFF0000"/>
        <rFont val="UD デジタル 教科書体 NK-R"/>
        <family val="1"/>
        <charset val="128"/>
      </rPr>
      <t>「コピーを作成する」にチェックマーク</t>
    </r>
    <r>
      <rPr>
        <sz val="11"/>
        <color theme="1"/>
        <rFont val="UD デジタル 教科書体 NK-R"/>
        <family val="1"/>
        <charset val="128"/>
      </rPr>
      <t>を入れ、</t>
    </r>
    <r>
      <rPr>
        <b/>
        <sz val="11"/>
        <color rgb="FFFF0000"/>
        <rFont val="UD デジタル 教科書体 NK-R"/>
        <family val="1"/>
        <charset val="128"/>
      </rPr>
      <t>OK</t>
    </r>
    <r>
      <rPr>
        <sz val="11"/>
        <color theme="1"/>
        <rFont val="UD デジタル 教科書体 NK-R"/>
        <family val="1"/>
        <charset val="128"/>
      </rPr>
      <t xml:space="preserve">をクリックします。
</t>
    </r>
    <r>
      <rPr>
        <b/>
        <sz val="11"/>
        <color theme="1"/>
        <rFont val="UD デジタル 教科書体 NK-R"/>
        <family val="1"/>
        <charset val="128"/>
      </rPr>
      <t xml:space="preserve">新しいファイルを作成する場合: </t>
    </r>
    <r>
      <rPr>
        <sz val="11"/>
        <color theme="1"/>
        <rFont val="UD デジタル 教科書体 NK-R"/>
        <family val="1"/>
        <charset val="128"/>
      </rPr>
      <t>移動先ブック名から「（新しいブック）」を選択すると、選択したシートのみの新しいファイルが作成されます。
パソコン上で既に開いているExcelファイルにコピーしたシートを貼り付ける場合は、開かれているファイルも移動先ブック名のオプションとして表示されますので、そのファイルを選択してください。</t>
    </r>
    <rPh sb="0" eb="3">
      <t>ソウニュウサキ</t>
    </rPh>
    <rPh sb="8" eb="9">
      <t>アタラ</t>
    </rPh>
    <rPh sb="15" eb="17">
      <t>ソウニュウ</t>
    </rPh>
    <rPh sb="22" eb="24">
      <t>センタク</t>
    </rPh>
    <rPh sb="31" eb="32">
      <t>エラ</t>
    </rPh>
    <rPh sb="38" eb="39">
      <t>ヒダリ</t>
    </rPh>
    <rPh sb="41" eb="42">
      <t>アタラ</t>
    </rPh>
    <rPh sb="56" eb="58">
      <t>サズ</t>
    </rPh>
    <rPh sb="62" eb="64">
      <t>センタク</t>
    </rPh>
    <rPh sb="77" eb="79">
      <t>チュウモン</t>
    </rPh>
    <rPh sb="84" eb="86">
      <t>ミギドナリ</t>
    </rPh>
    <rPh sb="87" eb="88">
      <t>アタラ</t>
    </rPh>
    <rPh sb="94" eb="96">
      <t>ソウニュウ</t>
    </rPh>
    <rPh sb="108" eb="110">
      <t>サクセイ</t>
    </rPh>
    <rPh sb="122" eb="123">
      <t>イ</t>
    </rPh>
    <rPh sb="138" eb="139">
      <t>アタラ</t>
    </rPh>
    <rPh sb="146" eb="148">
      <t>サクセイ</t>
    </rPh>
    <rPh sb="150" eb="152">
      <t>バアイ</t>
    </rPh>
    <rPh sb="154" eb="157">
      <t>イドウサキ</t>
    </rPh>
    <rPh sb="160" eb="161">
      <t>メイ</t>
    </rPh>
    <rPh sb="165" eb="166">
      <t>アタラ</t>
    </rPh>
    <rPh sb="174" eb="176">
      <t>センタク</t>
    </rPh>
    <rPh sb="180" eb="182">
      <t>センタク</t>
    </rPh>
    <rPh sb="190" eb="191">
      <t>アタラ</t>
    </rPh>
    <rPh sb="198" eb="200">
      <t>サクセイ</t>
    </rPh>
    <rPh sb="210" eb="211">
      <t>ジョウ</t>
    </rPh>
    <rPh sb="212" eb="213">
      <t>スデ</t>
    </rPh>
    <rPh sb="214" eb="215">
      <t>ヒラ</t>
    </rPh>
    <rPh sb="238" eb="239">
      <t>ハ</t>
    </rPh>
    <rPh sb="240" eb="241">
      <t>ツ</t>
    </rPh>
    <rPh sb="243" eb="245">
      <t>バアイ</t>
    </rPh>
    <rPh sb="247" eb="248">
      <t>ヒラ</t>
    </rPh>
    <rPh sb="258" eb="261">
      <t>イドウサキ</t>
    </rPh>
    <rPh sb="264" eb="265">
      <t>メイ</t>
    </rPh>
    <rPh sb="274" eb="276">
      <t>ヒョウジ</t>
    </rPh>
    <rPh sb="290" eb="292">
      <t>センタク</t>
    </rPh>
    <phoneticPr fontId="1"/>
  </si>
  <si>
    <t>「D. Click注文（２）」のシートが作成されました。こちらのシートに、別のPLS Click教材、もしくは追加の生徒様をご入力ください。</t>
    <rPh sb="9" eb="11">
      <t>チュウモン</t>
    </rPh>
    <rPh sb="20" eb="22">
      <t>サクセイ</t>
    </rPh>
    <rPh sb="37" eb="38">
      <t>ベツ</t>
    </rPh>
    <rPh sb="48" eb="50">
      <t>キョウザイ</t>
    </rPh>
    <rPh sb="55" eb="57">
      <t>ツイカ</t>
    </rPh>
    <rPh sb="58" eb="61">
      <t>セイトサマ</t>
    </rPh>
    <rPh sb="63" eb="65">
      <t>ニュウリョク</t>
    </rPh>
    <phoneticPr fontId="1"/>
  </si>
  <si>
    <r>
      <rPr>
        <sz val="11"/>
        <color theme="1"/>
        <rFont val="UD デジタル 教科書体 NK-R"/>
        <family val="1"/>
        <charset val="128"/>
      </rPr>
      <t>ご注文受領後、通常２営業日程度でご注文いただいた生徒様のユーザー</t>
    </r>
    <r>
      <rPr>
        <sz val="11"/>
        <color theme="1"/>
        <rFont val="Arial"/>
        <family val="2"/>
      </rPr>
      <t>ID</t>
    </r>
    <r>
      <rPr>
        <sz val="11"/>
        <color theme="1"/>
        <rFont val="UD デジタル 教科書体 NK-R"/>
        <family val="1"/>
        <charset val="128"/>
      </rPr>
      <t xml:space="preserve">とパスワードをメールにてお知らせ、またPLS </t>
    </r>
    <r>
      <rPr>
        <sz val="11"/>
        <color theme="1"/>
        <rFont val="Arial"/>
        <family val="2"/>
      </rPr>
      <t>Click Listen</t>
    </r>
    <r>
      <rPr>
        <sz val="11"/>
        <color theme="1"/>
        <rFont val="UD デジタル 教科書体 NK-R"/>
        <family val="1"/>
        <charset val="128"/>
      </rPr>
      <t>で付属教材がある場合や</t>
    </r>
    <r>
      <rPr>
        <sz val="11"/>
        <color theme="1"/>
        <rFont val="Arial"/>
        <family val="2"/>
      </rPr>
      <t>CD</t>
    </r>
    <r>
      <rPr>
        <sz val="11"/>
        <color theme="1"/>
        <rFont val="UD デジタル 教科書体 NK-R"/>
        <family val="1"/>
        <charset val="128"/>
      </rPr>
      <t>教材の同時購入の場合は、その教材を送付致します。</t>
    </r>
    <phoneticPr fontId="1"/>
  </si>
  <si>
    <r>
      <rPr>
        <sz val="11"/>
        <color theme="1"/>
        <rFont val="UD デジタル 教科書体 NK-R"/>
        <family val="1"/>
        <charset val="128"/>
      </rPr>
      <t>ご注文教材に応じた「ご利用の手引き」のひな型（スクールご登録時にデータをお渡し）に、生徒様のユーザー</t>
    </r>
    <r>
      <rPr>
        <sz val="11"/>
        <color theme="1"/>
        <rFont val="Arial"/>
        <family val="2"/>
      </rPr>
      <t>ID</t>
    </r>
    <r>
      <rPr>
        <sz val="11"/>
        <color theme="1"/>
        <rFont val="UD デジタル 教科書体 NK-R"/>
        <family val="1"/>
        <charset val="128"/>
      </rPr>
      <t>とパスワードを入力したものを生徒・保護者様にお渡しください。</t>
    </r>
    <r>
      <rPr>
        <sz val="11"/>
        <color theme="1"/>
        <rFont val="Arial"/>
        <family val="2"/>
      </rPr>
      <t>PLS Click Listen</t>
    </r>
    <r>
      <rPr>
        <sz val="11"/>
        <color theme="1"/>
        <rFont val="UD デジタル 教科書体 NK-R"/>
        <family val="1"/>
        <charset val="128"/>
      </rPr>
      <t>で付属教材がある場合は、その教材もあわせてお渡しください。
スクールアカウントにて、ご登録いただいた生徒様の講師・クラススケジュール情報をご入力ください。ご入力いただくことで、初めて生徒様の利用状況（１週間に聞いた回数）リセットのタイミングが正しく反映され、担当講師アカウントで生徒情報が閲覧できるようになります。</t>
    </r>
    <phoneticPr fontId="1"/>
  </si>
  <si>
    <t>同じ生徒様に、３つ以上のPLS Click教材を同時にご注文いただく場合は、《アカウント内訳》Notesにご記入ください</t>
    <rPh sb="0" eb="1">
      <t>オナ</t>
    </rPh>
    <rPh sb="2" eb="5">
      <t>セイトサマ</t>
    </rPh>
    <rPh sb="9" eb="11">
      <t>イジョウ</t>
    </rPh>
    <rPh sb="21" eb="23">
      <t>キョウザイ</t>
    </rPh>
    <rPh sb="24" eb="26">
      <t>ドウジ</t>
    </rPh>
    <rPh sb="28" eb="30">
      <t>チュウモン</t>
    </rPh>
    <rPh sb="34" eb="36">
      <t>バアイ</t>
    </rPh>
    <rPh sb="44" eb="46">
      <t>ウチワケ</t>
    </rPh>
    <rPh sb="54" eb="56">
      <t>キニュウ</t>
    </rPh>
    <phoneticPr fontId="1"/>
  </si>
  <si>
    <t>シートのコピーの仕方は「C: PLS Click/Click Listen料金＞注文方法＞注文用紙のコピー方法」をご参照ください</t>
    <rPh sb="8" eb="10">
      <t>シカタ</t>
    </rPh>
    <rPh sb="37" eb="39">
      <t>リョウキン</t>
    </rPh>
    <rPh sb="40" eb="44">
      <t>チュウモンホウホウ</t>
    </rPh>
    <rPh sb="45" eb="49">
      <t>チュウモンヨウシ</t>
    </rPh>
    <rPh sb="53" eb="55">
      <t>ホウホウ</t>
    </rPh>
    <rPh sb="58" eb="60">
      <t>サンショウ</t>
    </rPh>
    <phoneticPr fontId="1"/>
  </si>
  <si>
    <t>同じ生徒様に、３つ以上のPLS Click Listen教材を同時にご注文いただく場合は、《アカウント内訳》Notesにご記入ください</t>
    <rPh sb="0" eb="1">
      <t>オナ</t>
    </rPh>
    <rPh sb="2" eb="5">
      <t>セイトサマ</t>
    </rPh>
    <rPh sb="9" eb="11">
      <t>イジョウ</t>
    </rPh>
    <rPh sb="28" eb="30">
      <t>キョウザイ</t>
    </rPh>
    <rPh sb="31" eb="33">
      <t>ドウジ</t>
    </rPh>
    <rPh sb="35" eb="37">
      <t>チュウモン</t>
    </rPh>
    <rPh sb="41" eb="43">
      <t>バアイ</t>
    </rPh>
    <rPh sb="51" eb="53">
      <t>ウチワケ</t>
    </rPh>
    <rPh sb="61" eb="63">
      <t>キニュウ</t>
    </rPh>
    <phoneticPr fontId="1"/>
  </si>
  <si>
    <t>PLS Click/Click Listen/Click Flashのいずれかをスクールで初めて導入していただく際にお支払いいただく料金</t>
    <rPh sb="45" eb="46">
      <t>ハジ</t>
    </rPh>
    <rPh sb="48" eb="50">
      <t>ドウニュウ</t>
    </rPh>
    <rPh sb="56" eb="57">
      <t>サイ</t>
    </rPh>
    <rPh sb="59" eb="61">
      <t>シハラ</t>
    </rPh>
    <rPh sb="66" eb="68">
      <t>リョウキン</t>
    </rPh>
    <phoneticPr fontId="1"/>
  </si>
  <si>
    <t>◆ １アカウントのみのご契約の場合は、通常スクールアカウントでPLS Click Flashをご利用いただけるように手続きをさせていただきますが、既存のスクールアカウント以外でのご利用をご希望の場合は、お知らせください。</t>
    <phoneticPr fontId="1"/>
  </si>
  <si>
    <t>《PLS Click/Click Listen登録料/Click Flash契約料》</t>
    <rPh sb="23" eb="26">
      <t>トウロクリョウ</t>
    </rPh>
    <rPh sb="38" eb="41">
      <t>ケイヤクリョウ</t>
    </rPh>
    <phoneticPr fontId="1"/>
  </si>
  <si>
    <r>
      <rPr>
        <b/>
        <sz val="10"/>
        <color theme="10"/>
        <rFont val="UD デジタル 教科書体 NK-R"/>
        <family val="1"/>
        <charset val="128"/>
      </rPr>
      <t>　　</t>
    </r>
    <r>
      <rPr>
        <b/>
        <u/>
        <sz val="10"/>
        <color theme="10"/>
        <rFont val="UD デジタル 教科書体 NK-R"/>
        <family val="1"/>
        <charset val="128"/>
      </rPr>
      <t>データ版ファイルの複製方法</t>
    </r>
    <rPh sb="5" eb="6">
      <t>バン</t>
    </rPh>
    <rPh sb="11" eb="15">
      <t>フクセイホウホウ</t>
    </rPh>
    <phoneticPr fontId="1"/>
  </si>
  <si>
    <t>2. PLS Click料金表：</t>
    <rPh sb="12" eb="15">
      <t>リョウキンヒョウ</t>
    </rPh>
    <phoneticPr fontId="1"/>
  </si>
  <si>
    <t>3. PLS Click Listen料金表：</t>
    <rPh sb="19" eb="22">
      <t>リョウキンヒョウ</t>
    </rPh>
    <phoneticPr fontId="1"/>
  </si>
  <si>
    <t>PLS Click、Click Listen導入時などの登録料のご案内</t>
    <rPh sb="22" eb="25">
      <t>ドウニュウジ</t>
    </rPh>
    <rPh sb="28" eb="31">
      <t>トウロクリョウ</t>
    </rPh>
    <rPh sb="33" eb="35">
      <t>アンナイ</t>
    </rPh>
    <phoneticPr fontId="1"/>
  </si>
  <si>
    <t>PLS Clickの料金表（通常価格、特別割引、兄弟割引、CD同時購入）</t>
    <rPh sb="10" eb="12">
      <t>リョウキン</t>
    </rPh>
    <rPh sb="12" eb="13">
      <t>ヒョウ</t>
    </rPh>
    <rPh sb="14" eb="18">
      <t>ツウジョウカカク</t>
    </rPh>
    <rPh sb="19" eb="23">
      <t>トクベツワリビキ</t>
    </rPh>
    <rPh sb="24" eb="28">
      <t>キョウダイワリビキ</t>
    </rPh>
    <rPh sb="31" eb="33">
      <t>ドウジ</t>
    </rPh>
    <rPh sb="33" eb="35">
      <t>コウニュウ</t>
    </rPh>
    <phoneticPr fontId="1"/>
  </si>
  <si>
    <t>PLS Click Listenの料金表（通常価格、兄弟割引、CD同時購入、ワークブックのみ）</t>
    <rPh sb="17" eb="20">
      <t>リョウキンヒョウ</t>
    </rPh>
    <rPh sb="21" eb="25">
      <t>ツウジョウカカク</t>
    </rPh>
    <rPh sb="26" eb="30">
      <t>キョウダイワリビキ</t>
    </rPh>
    <rPh sb="33" eb="37">
      <t>ドウジコウニュウ</t>
    </rPh>
    <phoneticPr fontId="1"/>
  </si>
  <si>
    <t>教材のご注文方法や注文時の注意点のご案内</t>
    <rPh sb="0" eb="2">
      <t>キョウザイ</t>
    </rPh>
    <rPh sb="4" eb="8">
      <t>チュウモンホウホウ</t>
    </rPh>
    <rPh sb="9" eb="12">
      <t>チュウモンジ</t>
    </rPh>
    <rPh sb="13" eb="16">
      <t>チュウイテン</t>
    </rPh>
    <rPh sb="18" eb="20">
      <t>アンナイ</t>
    </rPh>
    <phoneticPr fontId="1"/>
  </si>
  <si>
    <t>ご注文から生徒様にPLS Clickをお渡しするまでの流れのご案内</t>
    <rPh sb="1" eb="3">
      <t>チュウモン</t>
    </rPh>
    <rPh sb="5" eb="8">
      <t>セイトサマ</t>
    </rPh>
    <rPh sb="20" eb="21">
      <t>ワタ</t>
    </rPh>
    <rPh sb="27" eb="28">
      <t>ナガ</t>
    </rPh>
    <rPh sb="31" eb="33">
      <t>アンナイ</t>
    </rPh>
    <phoneticPr fontId="1"/>
  </si>
  <si>
    <t>各PLS Click登録料</t>
    <rPh sb="0" eb="1">
      <t>カク</t>
    </rPh>
    <rPh sb="10" eb="13">
      <t>トウロクリョウ</t>
    </rPh>
    <phoneticPr fontId="1"/>
  </si>
  <si>
    <r>
      <t>各PLS Click Listen</t>
    </r>
    <r>
      <rPr>
        <b/>
        <vertAlign val="superscript"/>
        <sz val="11"/>
        <color theme="1"/>
        <rFont val="UD デジタル 教科書体 NK-R"/>
        <family val="1"/>
        <charset val="128"/>
      </rPr>
      <t xml:space="preserve">
</t>
    </r>
    <r>
      <rPr>
        <b/>
        <sz val="11"/>
        <color theme="1"/>
        <rFont val="UD デジタル 教科書体 NK-R"/>
        <family val="1"/>
        <charset val="128"/>
      </rPr>
      <t>登録料</t>
    </r>
    <rPh sb="0" eb="1">
      <t>カク</t>
    </rPh>
    <rPh sb="18" eb="21">
      <t>トウロクリョウ</t>
    </rPh>
    <phoneticPr fontId="1"/>
  </si>
  <si>
    <t>--Workbooks A &amp; B のみ</t>
    <phoneticPr fontId="1"/>
  </si>
  <si>
    <t>Q/A B Workbooks 1 &amp; 2</t>
    <phoneticPr fontId="1"/>
  </si>
  <si>
    <t>Workbooks A &amp; B のみ</t>
    <phoneticPr fontId="1"/>
  </si>
  <si>
    <r>
      <t>Gold Stars</t>
    </r>
    <r>
      <rPr>
        <sz val="8"/>
        <color theme="1"/>
        <rFont val="Meiryo UI"/>
        <family val="3"/>
        <charset val="128"/>
      </rPr>
      <t xml:space="preserve"> (200 stickers)</t>
    </r>
  </si>
  <si>
    <t>　　　Color Sheets</t>
  </si>
  <si>
    <t>KCE Cards</t>
  </si>
  <si>
    <t>Multiplication Cards</t>
  </si>
  <si>
    <t>Locactions</t>
  </si>
  <si>
    <t>Kanji Game Boards</t>
  </si>
  <si>
    <t>Intro-bits</t>
  </si>
  <si>
    <t>Halloween Game Cards</t>
  </si>
  <si>
    <t>Halloween Flash Cards</t>
  </si>
  <si>
    <t>--random selection</t>
  </si>
  <si>
    <t>デザイン</t>
  </si>
  <si>
    <t>Animal Action (DAVs)</t>
  </si>
  <si>
    <t>Daily Expressions set A</t>
  </si>
  <si>
    <t>Alphabet &amp; Calendar</t>
  </si>
  <si>
    <t>Sounds of English</t>
  </si>
  <si>
    <t>My English Pera-Pera Daruma</t>
  </si>
  <si>
    <t>Question/ Answer set B</t>
  </si>
  <si>
    <t>Ormandy's Opposites</t>
  </si>
  <si>
    <t>Color &amp; Shape</t>
  </si>
  <si>
    <t>Phonic Chart #6</t>
  </si>
  <si>
    <t>PIC 3</t>
  </si>
  <si>
    <t>Pro-con</t>
  </si>
  <si>
    <t>Locaction</t>
  </si>
  <si>
    <r>
      <t xml:space="preserve">注文数
</t>
    </r>
    <r>
      <rPr>
        <sz val="8"/>
        <color theme="1"/>
        <rFont val="Meiryo UI"/>
        <family val="3"/>
        <charset val="128"/>
      </rPr>
      <t>（10個単位）</t>
    </r>
  </si>
  <si>
    <t>合計注文数：</t>
  </si>
  <si>
    <t>--custom selection</t>
  </si>
  <si>
    <t>PLS Badge</t>
  </si>
  <si>
    <t>Daily Expressions set B</t>
  </si>
  <si>
    <t>Question / Answer set A</t>
  </si>
  <si>
    <t>2023/10/06版</t>
  </si>
  <si>
    <r>
      <t>Kanji English Cards</t>
    </r>
    <r>
      <rPr>
        <sz val="8"/>
        <color theme="1"/>
        <rFont val="Meiryo UI"/>
        <family val="3"/>
        <charset val="128"/>
      </rPr>
      <t xml:space="preserve"> (1st Grade)</t>
    </r>
  </si>
  <si>
    <r>
      <t xml:space="preserve">Kanji English Cards </t>
    </r>
    <r>
      <rPr>
        <sz val="8"/>
        <color theme="1"/>
        <rFont val="Meiryo UI"/>
        <family val="3"/>
        <charset val="128"/>
      </rPr>
      <t>(2nd Grade)</t>
    </r>
  </si>
  <si>
    <t>Comparative Logic A &amp; B (T’s Ver.)</t>
  </si>
  <si>
    <r>
      <t>Chips</t>
    </r>
    <r>
      <rPr>
        <sz val="8"/>
        <color theme="1"/>
        <rFont val="Meiryo UI"/>
        <family val="3"/>
        <charset val="128"/>
      </rPr>
      <t xml:space="preserve"> (Large)</t>
    </r>
  </si>
  <si>
    <r>
      <t>Beyond Daily Expressions</t>
    </r>
    <r>
      <rPr>
        <sz val="8"/>
        <color theme="1"/>
        <rFont val="Meiryo UI"/>
        <family val="3"/>
        <charset val="128"/>
      </rPr>
      <t xml:space="preserve"> (T’s Ver.)</t>
    </r>
  </si>
  <si>
    <r>
      <t>Stamp Book</t>
    </r>
    <r>
      <rPr>
        <sz val="8"/>
        <color theme="1"/>
        <rFont val="Meiryo UI"/>
        <family val="3"/>
        <charset val="128"/>
      </rPr>
      <t xml:space="preserve"> (Younger Ss) </t>
    </r>
    <r>
      <rPr>
        <sz val="9"/>
        <color theme="1"/>
        <rFont val="Meiryo UI"/>
        <family val="3"/>
        <charset val="128"/>
      </rPr>
      <t>for Classroom</t>
    </r>
  </si>
  <si>
    <r>
      <t>Verb Cards</t>
    </r>
    <r>
      <rPr>
        <sz val="8"/>
        <color theme="1"/>
        <rFont val="Meiryo UI"/>
        <family val="3"/>
        <charset val="128"/>
      </rPr>
      <t xml:space="preserve"> (Pink)</t>
    </r>
  </si>
  <si>
    <r>
      <t>Verb Cards</t>
    </r>
    <r>
      <rPr>
        <sz val="8"/>
        <color theme="1"/>
        <rFont val="Meiryo UI"/>
        <family val="3"/>
        <charset val="128"/>
      </rPr>
      <t xml:space="preserve"> (Yellow)</t>
    </r>
  </si>
  <si>
    <r>
      <t>Verb Cards</t>
    </r>
    <r>
      <rPr>
        <sz val="8"/>
        <color theme="1"/>
        <rFont val="Meiryo UI"/>
        <family val="3"/>
        <charset val="128"/>
      </rPr>
      <t xml:space="preserve"> (Blue)</t>
    </r>
  </si>
  <si>
    <r>
      <t>Verb Cards</t>
    </r>
    <r>
      <rPr>
        <sz val="8"/>
        <color theme="1"/>
        <rFont val="Meiryo UI"/>
        <family val="3"/>
        <charset val="128"/>
      </rPr>
      <t xml:space="preserve"> (Green)</t>
    </r>
  </si>
  <si>
    <r>
      <t>Vocabulary Flash Cards</t>
    </r>
    <r>
      <rPr>
        <sz val="8"/>
        <color theme="1"/>
        <rFont val="Meiryo UI"/>
        <family val="3"/>
        <charset val="128"/>
      </rPr>
      <t xml:space="preserve"> (w/CD)</t>
    </r>
  </si>
  <si>
    <t>23/11/24版</t>
  </si>
  <si>
    <r>
      <t xml:space="preserve">PLS ABC Plastic Files </t>
    </r>
    <r>
      <rPr>
        <sz val="8"/>
        <color theme="1"/>
        <rFont val="Meiryo UI"/>
        <family val="3"/>
        <charset val="128"/>
      </rPr>
      <t>(10 pcs)</t>
    </r>
  </si>
  <si>
    <t>Listen Up!</t>
  </si>
  <si>
    <t>Kanji English</t>
  </si>
  <si>
    <t>Trialogs</t>
  </si>
  <si>
    <t>Daily Expressions 
Set A</t>
  </si>
  <si>
    <t>My English 
Pera-Pera Daruma 1</t>
  </si>
  <si>
    <t>Question/Answer 
Set A</t>
  </si>
  <si>
    <t>Question / Answer 
set B</t>
  </si>
  <si>
    <r>
      <t xml:space="preserve">PLS Stickers </t>
    </r>
    <r>
      <rPr>
        <sz val="8"/>
        <color theme="1"/>
        <rFont val="Meiryo UI"/>
        <family val="3"/>
        <charset val="128"/>
      </rPr>
      <t>(60 stickers)</t>
    </r>
    <phoneticPr fontId="1"/>
  </si>
  <si>
    <t>24/03/08版</t>
    <phoneticPr fontId="1"/>
  </si>
  <si>
    <t>Verb</t>
    <phoneticPr fontId="1"/>
  </si>
  <si>
    <r>
      <rPr>
        <b/>
        <u/>
        <sz val="11"/>
        <color theme="1"/>
        <rFont val="UD デジタル 教科書体 NK-R"/>
        <family val="1"/>
        <charset val="128"/>
      </rPr>
      <t>D. 音源 &amp; テキスト &amp; ワークブック:</t>
    </r>
    <r>
      <rPr>
        <b/>
        <sz val="11"/>
        <color theme="1"/>
        <rFont val="UD デジタル 教科書体 NK-R"/>
        <family val="1"/>
        <charset val="128"/>
      </rPr>
      <t xml:space="preserve">  </t>
    </r>
    <r>
      <rPr>
        <sz val="9"/>
        <color theme="1"/>
        <rFont val="UD デジタル 教科書体 NK-R"/>
        <family val="1"/>
        <charset val="128"/>
      </rPr>
      <t>ご兄弟が既にテキストをお持ちの場合、ワークブックと音源のみのご購入（②）となります。尚、CDでのお取り扱いはございません。</t>
    </r>
    <rPh sb="3" eb="5">
      <t>オンゲン</t>
    </rPh>
    <phoneticPr fontId="1"/>
  </si>
  <si>
    <t>Animal Action</t>
    <phoneticPr fontId="1"/>
  </si>
  <si>
    <t>A &amp; D ＝ 音源＋ワークブック： PLS Click Listenのアクセス権の発行と新しいワークブック</t>
    <phoneticPr fontId="1"/>
  </si>
  <si>
    <t>B &amp; C = 音源： PLS Click Listenのアクセス権の発行 （テキストや教材はご兄弟が既にお持ちのものをご利用）</t>
    <rPh sb="51" eb="52">
      <t>スデ</t>
    </rPh>
    <rPh sb="54" eb="55">
      <t>モ</t>
    </rPh>
    <phoneticPr fontId="1"/>
  </si>
  <si>
    <t>24/03/08版</t>
    <rPh sb="8" eb="9">
      <t>バン</t>
    </rPh>
    <phoneticPr fontId="1"/>
  </si>
  <si>
    <t>ALL Materials</t>
  </si>
  <si>
    <t>Daily Expressions 
set B</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</si>
</sst>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quot;¥&quot;* #,##0_ ;_ &quot;¥&quot;* \-#,##0_ ;_ &quot;¥&quot;* &quot;-&quot;_ ;_ @_ "/>
    <numFmt numFmtId="41" formatCode="_ * #,##0_ ;_ * \-#,##0_ ;_ * &quot;-&quot;_ ;_ @_ "/>
    <numFmt numFmtId="176" formatCode="_-* #,##0_-;\-* #,##0_-;_-* &quot;-&quot;_-;_-@_-"/>
    <numFmt numFmtId="177" formatCode="yyyy/m/d;@"/>
    <numFmt numFmtId="178" formatCode="#,##0_);[Red]\(#,##0\)"/>
  </numFmts>
  <fonts count="134" x14ac:knownFonts="1">
    <font>
      <sz val="11"/>
      <color theme="1"/>
      <name val="ＭＳ Ｐゴシック"/>
      <family val="2"/>
      <charset val="128"/>
      <scheme val="minor"/>
    </font>
    <font>
      <sz val="6"/>
      <name val="ＭＳ Ｐゴシック"/>
      <family val="2"/>
      <charset val="128"/>
      <scheme val="minor"/>
    </font>
    <font>
      <sz val="11"/>
      <color theme="1"/>
      <name val="UD デジタル 教科書体 NK-R"/>
      <family val="1"/>
      <charset val="128"/>
    </font>
    <font>
      <sz val="6"/>
      <color theme="0" tint="-0.34998626667073579"/>
      <name val="UD デジタル 教科書体 NK-R"/>
      <family val="1"/>
      <charset val="128"/>
    </font>
    <font>
      <b/>
      <sz val="11"/>
      <color theme="1"/>
      <name val="UD デジタル 教科書体 NK-R"/>
      <family val="1"/>
      <charset val="128"/>
    </font>
    <font>
      <b/>
      <sz val="11"/>
      <color rgb="FF007CA8"/>
      <name val="UD デジタル 教科書体 NK-R"/>
      <family val="1"/>
      <charset val="128"/>
    </font>
    <font>
      <sz val="10"/>
      <color theme="1"/>
      <name val="UD デジタル 教科書体 NK-R"/>
      <family val="1"/>
      <charset val="128"/>
    </font>
    <font>
      <sz val="9"/>
      <color theme="1"/>
      <name val="UD デジタル 教科書体 NK-R"/>
      <family val="1"/>
      <charset val="128"/>
    </font>
    <font>
      <b/>
      <sz val="12"/>
      <color rgb="FF007CA8"/>
      <name val="UD デジタル 教科書体 NK-R"/>
      <family val="1"/>
      <charset val="128"/>
    </font>
    <font>
      <b/>
      <sz val="12"/>
      <color rgb="FF00B0F0"/>
      <name val="UD デジタル 教科書体 NK-R"/>
      <family val="1"/>
      <charset val="128"/>
    </font>
    <font>
      <sz val="8"/>
      <color theme="1"/>
      <name val="UD デジタル 教科書体 NK-R"/>
      <family val="1"/>
      <charset val="128"/>
    </font>
    <font>
      <sz val="10"/>
      <color rgb="FF7030A0"/>
      <name val="UD デジタル 教科書体 NK-R"/>
      <family val="1"/>
      <charset val="128"/>
    </font>
    <font>
      <sz val="10"/>
      <name val="UD デジタル 教科書体 NK-R"/>
      <family val="1"/>
      <charset val="128"/>
    </font>
    <font>
      <b/>
      <sz val="10"/>
      <color rgb="FFFF0000"/>
      <name val="UD デジタル 教科書体 NK-R"/>
      <family val="1"/>
      <charset val="128"/>
    </font>
    <font>
      <b/>
      <sz val="10"/>
      <color theme="0"/>
      <name val="UD デジタル 教科書体 NK-R"/>
      <family val="1"/>
      <charset val="128"/>
    </font>
    <font>
      <b/>
      <sz val="10"/>
      <color theme="1"/>
      <name val="UD デジタル 教科書体 NK-R"/>
      <family val="1"/>
      <charset val="128"/>
    </font>
    <font>
      <vertAlign val="superscript"/>
      <sz val="9"/>
      <color theme="1"/>
      <name val="UD デジタル 教科書体 NK-R"/>
      <family val="1"/>
      <charset val="128"/>
    </font>
    <font>
      <sz val="14"/>
      <color rgb="FFC00000"/>
      <name val="UD デジタル 教科書体 NK-R"/>
      <family val="1"/>
      <charset val="128"/>
    </font>
    <font>
      <sz val="14"/>
      <color theme="1"/>
      <name val="UD デジタル 教科書体 NK-R"/>
      <family val="1"/>
      <charset val="128"/>
    </font>
    <font>
      <sz val="9"/>
      <color rgb="FFF2F2F2"/>
      <name val="Calibri Light"/>
      <family val="2"/>
    </font>
    <font>
      <sz val="7"/>
      <color rgb="FFF2F2F2"/>
      <name val="UD デジタル 教科書体 NK-R"/>
      <family val="1"/>
      <charset val="128"/>
    </font>
    <font>
      <sz val="4"/>
      <color rgb="FFF2F2F2"/>
      <name val="UD デジタル 教科書体 NK-R"/>
      <family val="1"/>
      <charset val="128"/>
    </font>
    <font>
      <sz val="8"/>
      <color rgb="FFF2F2F2"/>
      <name val="Calibri Light"/>
      <family val="2"/>
    </font>
    <font>
      <sz val="9"/>
      <color theme="1"/>
      <name val="Calibri Light"/>
      <family val="2"/>
    </font>
    <font>
      <sz val="9"/>
      <color theme="1"/>
      <name val="Meiryo UI"/>
      <family val="3"/>
      <charset val="128"/>
    </font>
    <font>
      <sz val="9"/>
      <color theme="1"/>
      <name val="Calibri"/>
      <family val="2"/>
    </font>
    <font>
      <b/>
      <sz val="10"/>
      <color rgb="FFC00000"/>
      <name val="Meiryo UI"/>
      <family val="3"/>
      <charset val="128"/>
    </font>
    <font>
      <sz val="8"/>
      <color theme="1"/>
      <name val="Meiryo UI"/>
      <family val="3"/>
      <charset val="128"/>
    </font>
    <font>
      <sz val="8"/>
      <color theme="1"/>
      <name val="Calibri Light"/>
      <family val="2"/>
    </font>
    <font>
      <sz val="8"/>
      <color theme="1"/>
      <name val="Calibri"/>
      <family val="2"/>
    </font>
    <font>
      <sz val="7"/>
      <color theme="1"/>
      <name val="Meiryo UI"/>
      <family val="3"/>
      <charset val="128"/>
    </font>
    <font>
      <sz val="6"/>
      <color theme="1"/>
      <name val="Meiryo UI"/>
      <family val="3"/>
      <charset val="128"/>
    </font>
    <font>
      <vertAlign val="superscript"/>
      <sz val="9"/>
      <color theme="1"/>
      <name val="Meiryo UI"/>
      <family val="3"/>
      <charset val="128"/>
    </font>
    <font>
      <sz val="10"/>
      <color theme="1"/>
      <name val="Meiryo UI"/>
      <family val="3"/>
      <charset val="128"/>
    </font>
    <font>
      <b/>
      <sz val="11"/>
      <color theme="1"/>
      <name val="Meiryo UI"/>
      <family val="3"/>
      <charset val="128"/>
    </font>
    <font>
      <sz val="7"/>
      <color theme="1"/>
      <name val="UD デジタル 教科書体 NK-R"/>
      <family val="1"/>
      <charset val="128"/>
    </font>
    <font>
      <b/>
      <sz val="14"/>
      <color rgb="FFC00000"/>
      <name val="Calibri"/>
      <family val="2"/>
    </font>
    <font>
      <b/>
      <sz val="14"/>
      <color rgb="FFC00000"/>
      <name val="UD デジタル 教科書体 NK-R"/>
      <family val="1"/>
      <charset val="128"/>
    </font>
    <font>
      <sz val="7"/>
      <color rgb="FFFFFFFF"/>
      <name val="UD デジタル 教科書体 NK-R"/>
      <family val="1"/>
      <charset val="128"/>
    </font>
    <font>
      <sz val="4"/>
      <color rgb="FFFFFFFF"/>
      <name val="UD デジタル 教科書体 NK-R"/>
      <family val="1"/>
      <charset val="128"/>
    </font>
    <font>
      <b/>
      <sz val="9"/>
      <color theme="1"/>
      <name val="Meiryo UI"/>
      <family val="3"/>
      <charset val="128"/>
    </font>
    <font>
      <sz val="9"/>
      <color theme="0" tint="-0.499984740745262"/>
      <name val="Calibri"/>
      <family val="2"/>
    </font>
    <font>
      <b/>
      <sz val="10"/>
      <color theme="1"/>
      <name val="Meiryo UI"/>
      <family val="3"/>
      <charset val="128"/>
    </font>
    <font>
      <sz val="10"/>
      <color rgb="FFC00000"/>
      <name val="UD デジタル 教科書体 NK-R"/>
      <family val="1"/>
      <charset val="128"/>
    </font>
    <font>
      <sz val="9"/>
      <color theme="1"/>
      <name val="Century"/>
      <family val="1"/>
    </font>
    <font>
      <b/>
      <sz val="8"/>
      <color theme="1"/>
      <name val="Meiryo UI"/>
      <family val="3"/>
      <charset val="128"/>
    </font>
    <font>
      <sz val="10"/>
      <color theme="1"/>
      <name val="UD デジタル 教科書体 NP-R"/>
      <family val="1"/>
      <charset val="128"/>
    </font>
    <font>
      <sz val="9"/>
      <color theme="1"/>
      <name val="UD デジタル 教科書体 NP-R"/>
      <family val="1"/>
      <charset val="128"/>
    </font>
    <font>
      <b/>
      <sz val="11"/>
      <color theme="1"/>
      <name val="UD デジタル 教科書体 NP-R"/>
      <family val="1"/>
      <charset val="128"/>
    </font>
    <font>
      <sz val="6"/>
      <color rgb="FFFF0000"/>
      <name val="UD デジタル 教科書体 NK-R"/>
      <family val="1"/>
      <charset val="128"/>
    </font>
    <font>
      <sz val="6"/>
      <color theme="0"/>
      <name val="UD デジタル 教科書体 NK-R"/>
      <family val="1"/>
      <charset val="128"/>
    </font>
    <font>
      <b/>
      <sz val="12"/>
      <color theme="1"/>
      <name val="UD デジタル 教科書体 NK-R"/>
      <family val="1"/>
      <charset val="128"/>
    </font>
    <font>
      <sz val="11"/>
      <color theme="0"/>
      <name val="UD デジタル 教科書体 NK-R"/>
      <family val="1"/>
      <charset val="128"/>
    </font>
    <font>
      <sz val="9"/>
      <color theme="0"/>
      <name val="UD デジタル 教科書体 NK-R"/>
      <family val="1"/>
      <charset val="128"/>
    </font>
    <font>
      <u/>
      <sz val="11"/>
      <color theme="10"/>
      <name val="ＭＳ Ｐゴシック"/>
      <family val="2"/>
      <charset val="128"/>
      <scheme val="minor"/>
    </font>
    <font>
      <sz val="10"/>
      <color theme="0"/>
      <name val="UD デジタル 教科書体 NK-R"/>
      <family val="1"/>
      <charset val="128"/>
    </font>
    <font>
      <sz val="11"/>
      <color theme="1"/>
      <name val="Calibri"/>
      <family val="2"/>
    </font>
    <font>
      <b/>
      <sz val="12"/>
      <color theme="1"/>
      <name val="Calibri"/>
      <family val="2"/>
    </font>
    <font>
      <b/>
      <sz val="12"/>
      <color rgb="FFC00000"/>
      <name val="UD デジタル 教科書体 NK-R"/>
      <family val="1"/>
      <charset val="128"/>
    </font>
    <font>
      <sz val="16"/>
      <color theme="1"/>
      <name val="UD デジタル 教科書体 NK-R"/>
      <family val="1"/>
      <charset val="128"/>
    </font>
    <font>
      <sz val="8"/>
      <color theme="0" tint="-0.499984740745262"/>
      <name val="UD デジタル 教科書体 NK-R"/>
      <family val="1"/>
      <charset val="128"/>
    </font>
    <font>
      <sz val="12"/>
      <color theme="0"/>
      <name val="UD デジタル 教科書体 NK-R"/>
      <family val="1"/>
      <charset val="128"/>
    </font>
    <font>
      <b/>
      <sz val="16"/>
      <name val="Calibri"/>
      <family val="2"/>
    </font>
    <font>
      <sz val="9"/>
      <color theme="0" tint="-0.499984740745262"/>
      <name val="UD デジタル 教科書体 NK-R"/>
      <family val="1"/>
      <charset val="128"/>
    </font>
    <font>
      <b/>
      <sz val="12"/>
      <color rgb="FFC00000"/>
      <name val="Meiryo UI"/>
      <family val="3"/>
      <charset val="128"/>
    </font>
    <font>
      <sz val="10"/>
      <color rgb="FFC00000"/>
      <name val="Meiryo UI"/>
      <family val="3"/>
      <charset val="128"/>
    </font>
    <font>
      <sz val="6"/>
      <color theme="2" tint="-0.499984740745262"/>
      <name val="UD デジタル 教科書体 NK-R"/>
      <family val="1"/>
      <charset val="128"/>
    </font>
    <font>
      <sz val="11"/>
      <color theme="2" tint="-0.499984740745262"/>
      <name val="UD デジタル 教科書体 NK-R"/>
      <family val="1"/>
      <charset val="128"/>
    </font>
    <font>
      <sz val="11"/>
      <name val="UD デジタル 教科書体 NK-R"/>
      <family val="1"/>
      <charset val="128"/>
    </font>
    <font>
      <u/>
      <sz val="11"/>
      <color theme="10"/>
      <name val="UD デジタル 教科書体 NK-R"/>
      <family val="1"/>
      <charset val="128"/>
    </font>
    <font>
      <u/>
      <sz val="10"/>
      <color theme="10"/>
      <name val="Calibri"/>
      <family val="2"/>
    </font>
    <font>
      <b/>
      <vertAlign val="superscript"/>
      <sz val="11"/>
      <color theme="1"/>
      <name val="UD デジタル 教科書体 NK-R"/>
      <family val="1"/>
      <charset val="128"/>
    </font>
    <font>
      <sz val="5"/>
      <color theme="0"/>
      <name val="UD デジタル 教科書体 NK-R"/>
      <family val="1"/>
      <charset val="128"/>
    </font>
    <font>
      <b/>
      <sz val="11"/>
      <color theme="1"/>
      <name val="Yu Gothic UI"/>
      <family val="3"/>
      <charset val="128"/>
    </font>
    <font>
      <b/>
      <vertAlign val="superscript"/>
      <sz val="11"/>
      <color theme="1"/>
      <name val="Yu Gothic UI"/>
      <family val="3"/>
      <charset val="128"/>
    </font>
    <font>
      <b/>
      <sz val="10"/>
      <color theme="1"/>
      <name val="Yu Gothic UI"/>
      <family val="3"/>
      <charset val="128"/>
    </font>
    <font>
      <sz val="10"/>
      <color theme="1"/>
      <name val="Yu Gothic UI"/>
      <family val="3"/>
      <charset val="128"/>
    </font>
    <font>
      <sz val="11"/>
      <color theme="1"/>
      <name val="Yu Gothic UI"/>
      <family val="3"/>
      <charset val="128"/>
    </font>
    <font>
      <b/>
      <sz val="8"/>
      <color theme="1"/>
      <name val="Yu Gothic UI"/>
      <family val="3"/>
      <charset val="128"/>
    </font>
    <font>
      <sz val="8"/>
      <color theme="1"/>
      <name val="Yu Gothic UI"/>
      <family val="3"/>
      <charset val="128"/>
    </font>
    <font>
      <b/>
      <u/>
      <sz val="11"/>
      <color theme="1"/>
      <name val="UD デジタル 教科書体 NK-R"/>
      <family val="1"/>
      <charset val="128"/>
    </font>
    <font>
      <sz val="9"/>
      <color theme="1"/>
      <name val="Yu Gothic UI"/>
      <family val="3"/>
      <charset val="128"/>
    </font>
    <font>
      <b/>
      <u/>
      <sz val="9"/>
      <color theme="5" tint="-0.24994659260841701"/>
      <name val="UD デジタル 教科書体 NK-R"/>
      <family val="1"/>
      <charset val="128"/>
    </font>
    <font>
      <b/>
      <sz val="9"/>
      <color theme="1"/>
      <name val="Yu Gothic UI"/>
      <family val="3"/>
      <charset val="128"/>
    </font>
    <font>
      <b/>
      <sz val="9"/>
      <color theme="1"/>
      <name val="UD デジタル 教科書体 NK-R"/>
      <family val="1"/>
      <charset val="128"/>
    </font>
    <font>
      <b/>
      <sz val="11"/>
      <color rgb="FF7030A0"/>
      <name val="UD デジタル 教科書体 NK-R"/>
      <family val="1"/>
      <charset val="128"/>
    </font>
    <font>
      <sz val="9"/>
      <color rgb="FFFF0000"/>
      <name val="UD デジタル 教科書体 NK-R"/>
      <family val="1"/>
      <charset val="128"/>
    </font>
    <font>
      <b/>
      <sz val="10"/>
      <name val="UD デジタル 教科書体 NK-R"/>
      <family val="1"/>
      <charset val="128"/>
    </font>
    <font>
      <b/>
      <sz val="11"/>
      <color rgb="FFFF0000"/>
      <name val="UD デジタル 教科書体 NK-R"/>
      <family val="1"/>
      <charset val="128"/>
    </font>
    <font>
      <sz val="10"/>
      <color theme="1"/>
      <name val="Calibri"/>
      <family val="2"/>
    </font>
    <font>
      <sz val="11"/>
      <color rgb="FFC00000"/>
      <name val="UD デジタル 教科書体 NK-R"/>
      <family val="1"/>
      <charset val="128"/>
    </font>
    <font>
      <sz val="12"/>
      <color theme="1"/>
      <name val="Calibri"/>
      <family val="2"/>
    </font>
    <font>
      <b/>
      <sz val="14"/>
      <color theme="1"/>
      <name val="Calibri"/>
      <family val="2"/>
    </font>
    <font>
      <b/>
      <sz val="16"/>
      <color theme="1"/>
      <name val="Calibri"/>
      <family val="2"/>
    </font>
    <font>
      <sz val="11"/>
      <color theme="0"/>
      <name val="Calibri"/>
      <family val="2"/>
    </font>
    <font>
      <sz val="14"/>
      <color rgb="FFC00000"/>
      <name val="Calibri"/>
      <family val="2"/>
    </font>
    <font>
      <sz val="22"/>
      <color rgb="FFC00000"/>
      <name val="Calibri"/>
      <family val="2"/>
    </font>
    <font>
      <sz val="10"/>
      <color rgb="FFFF0000"/>
      <name val="UD デジタル 教科書体 NK-R"/>
      <family val="1"/>
      <charset val="128"/>
    </font>
    <font>
      <b/>
      <sz val="14"/>
      <color theme="1"/>
      <name val="Meiryo UI"/>
      <family val="3"/>
      <charset val="128"/>
    </font>
    <font>
      <b/>
      <sz val="16"/>
      <color theme="1"/>
      <name val="Times New Roman"/>
      <family val="1"/>
    </font>
    <font>
      <b/>
      <sz val="16"/>
      <color theme="1"/>
      <name val="UD デジタル 教科書体 NK-R"/>
      <family val="1"/>
      <charset val="128"/>
    </font>
    <font>
      <sz val="9.5"/>
      <color theme="1"/>
      <name val="UD デジタル 教科書体 NK-R"/>
      <family val="1"/>
      <charset val="128"/>
    </font>
    <font>
      <b/>
      <sz val="12"/>
      <color theme="1"/>
      <name val="ＭＳ 明朝"/>
      <family val="1"/>
      <charset val="128"/>
    </font>
    <font>
      <b/>
      <sz val="12"/>
      <color theme="1"/>
      <name val="Century"/>
      <family val="1"/>
    </font>
    <font>
      <b/>
      <sz val="12"/>
      <color theme="1"/>
      <name val="Times New Roman"/>
      <family val="1"/>
    </font>
    <font>
      <b/>
      <sz val="9.5"/>
      <color theme="1"/>
      <name val="UD デジタル 教科書体 NK-R"/>
      <family val="1"/>
      <charset val="128"/>
    </font>
    <font>
      <sz val="10.5"/>
      <color theme="1"/>
      <name val="UD デジタル 教科書体 NK-R"/>
      <family val="1"/>
      <charset val="128"/>
    </font>
    <font>
      <sz val="9.5"/>
      <color rgb="FF000000"/>
      <name val="UD デジタル 教科書体 NK-R"/>
      <family val="1"/>
      <charset val="128"/>
    </font>
    <font>
      <sz val="9"/>
      <color rgb="FF000000"/>
      <name val="UD デジタル 教科書体 NK-R"/>
      <family val="1"/>
      <charset val="128"/>
    </font>
    <font>
      <b/>
      <sz val="9.5"/>
      <color rgb="FF000000"/>
      <name val="UD デジタル 教科書体 NK-R"/>
      <family val="1"/>
      <charset val="128"/>
    </font>
    <font>
      <sz val="7"/>
      <color rgb="FF000000"/>
      <name val="Times New Roman"/>
      <family val="1"/>
    </font>
    <font>
      <b/>
      <sz val="16"/>
      <color rgb="FFC00000"/>
      <name val="Calibri"/>
      <family val="2"/>
    </font>
    <font>
      <sz val="11"/>
      <color rgb="FFFF0000"/>
      <name val="ＭＳ Ｐゴシック"/>
      <family val="2"/>
      <charset val="128"/>
      <scheme val="minor"/>
    </font>
    <font>
      <sz val="8"/>
      <color theme="0"/>
      <name val="UD デジタル 教科書体 NK-R"/>
      <family val="1"/>
      <charset val="128"/>
    </font>
    <font>
      <b/>
      <sz val="9"/>
      <color indexed="81"/>
      <name val="UD デジタル 教科書体 NK-R"/>
      <family val="1"/>
      <charset val="128"/>
    </font>
    <font>
      <sz val="8"/>
      <color rgb="FFFF0000"/>
      <name val="UD デジタル 教科書体 NK-R"/>
      <family val="1"/>
      <charset val="128"/>
    </font>
    <font>
      <sz val="6"/>
      <color theme="0" tint="-0.249977111117893"/>
      <name val="UD デジタル 教科書体 NK-R"/>
      <family val="1"/>
      <charset val="128"/>
    </font>
    <font>
      <u/>
      <sz val="9"/>
      <color theme="10"/>
      <name val="UD デジタル 教科書体 NK-R"/>
      <family val="1"/>
      <charset val="128"/>
    </font>
    <font>
      <b/>
      <u/>
      <sz val="11"/>
      <color theme="10"/>
      <name val="UD デジタル 教科書体 NK-R"/>
      <family val="1"/>
      <charset val="128"/>
    </font>
    <font>
      <b/>
      <sz val="11"/>
      <color rgb="FFC00000"/>
      <name val="UD デジタル 教科書体 NK-R"/>
      <family val="1"/>
      <charset val="128"/>
    </font>
    <font>
      <sz val="8.5"/>
      <color theme="1"/>
      <name val="Meiryo UI"/>
      <family val="3"/>
      <charset val="128"/>
    </font>
    <font>
      <sz val="11"/>
      <color theme="1"/>
      <name val="Arial"/>
      <family val="2"/>
    </font>
    <font>
      <sz val="11"/>
      <color rgb="FF0070C0"/>
      <name val="UD デジタル 教科書体 NK-R"/>
      <family val="1"/>
      <charset val="128"/>
    </font>
    <font>
      <b/>
      <u/>
      <sz val="10"/>
      <color theme="10"/>
      <name val="UD デジタル 教科書体 NK-R"/>
      <family val="1"/>
      <charset val="128"/>
    </font>
    <font>
      <b/>
      <sz val="10"/>
      <color theme="10"/>
      <name val="UD デジタル 教科書体 NK-R"/>
      <family val="1"/>
      <charset val="128"/>
    </font>
    <font>
      <b/>
      <sz val="11"/>
      <color theme="1"/>
      <name val="ＭＳ Ｐゴシック"/>
      <family val="2"/>
      <charset val="128"/>
      <scheme val="minor"/>
    </font>
    <font>
      <sz val="11"/>
      <color theme="1"/>
      <name val="Meiryo UI"/>
      <family val="3"/>
      <charset val="128"/>
    </font>
    <font>
      <b/>
      <sz val="16"/>
      <color rgb="FFC00000"/>
      <name val="Meiryo UI"/>
      <family val="3"/>
      <charset val="128"/>
    </font>
    <font>
      <b/>
      <sz val="14"/>
      <color theme="1"/>
      <name val="Arial"/>
      <family val="2"/>
    </font>
    <font>
      <b/>
      <sz val="14"/>
      <color rgb="FFC00000"/>
      <name val="Meiryo UI"/>
      <family val="3"/>
      <charset val="128"/>
    </font>
    <font>
      <b/>
      <sz val="11"/>
      <name val="Meiryo UI"/>
      <family val="3"/>
      <charset val="128"/>
    </font>
    <font>
      <sz val="11"/>
      <name val="Meiryo UI"/>
      <family val="3"/>
      <charset val="128"/>
    </font>
    <font>
      <sz val="11"/>
      <name val="ＭＳ Ｐゴシック"/>
      <family val="2"/>
      <charset val="128"/>
      <scheme val="minor"/>
    </font>
    <font>
      <b/>
      <sz val="14"/>
      <color rgb="FFC00000"/>
      <name val="ＭＳ Ｐゴシック"/>
      <family val="2"/>
      <charset val="128"/>
    </font>
  </fonts>
  <fills count="30">
    <fill>
      <patternFill patternType="none"/>
    </fill>
    <fill>
      <patternFill patternType="gray125"/>
    </fill>
    <fill>
      <patternFill patternType="solid">
        <fgColor rgb="FF93E3FF"/>
        <bgColor indexed="64"/>
      </patternFill>
    </fill>
    <fill>
      <patternFill patternType="solid">
        <fgColor rgb="FFEBFAFF"/>
        <bgColor indexed="64"/>
      </patternFill>
    </fill>
    <fill>
      <patternFill patternType="solid">
        <fgColor rgb="FF00B0F0"/>
        <bgColor indexed="64"/>
      </patternFill>
    </fill>
    <fill>
      <patternFill patternType="solid">
        <fgColor rgb="FFCDF2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808080"/>
        <bgColor indexed="64"/>
      </patternFill>
    </fill>
    <fill>
      <patternFill patternType="solid">
        <fgColor rgb="FFD9D9D9"/>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DCB9FF"/>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F2F2F2"/>
        <bgColor indexed="64"/>
      </patternFill>
    </fill>
    <fill>
      <patternFill patternType="solid">
        <fgColor rgb="FFE7E7FF"/>
        <bgColor indexed="64"/>
      </patternFill>
    </fill>
    <fill>
      <patternFill patternType="solid">
        <fgColor rgb="FFD3D3FF"/>
        <bgColor indexed="64"/>
      </patternFill>
    </fill>
    <fill>
      <patternFill patternType="solid">
        <fgColor theme="0"/>
        <bgColor indexed="64"/>
      </patternFill>
    </fill>
  </fills>
  <borders count="17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medium">
        <color theme="0" tint="-0.249977111117893"/>
      </bottom>
      <diagonal/>
    </border>
    <border>
      <left/>
      <right/>
      <top/>
      <bottom style="medium">
        <color rgb="FFBFBFBF"/>
      </bottom>
      <diagonal/>
    </border>
    <border>
      <left style="medium">
        <color rgb="FFBFBFBF"/>
      </left>
      <right style="medium">
        <color rgb="FFBFBFBF"/>
      </right>
      <top style="medium">
        <color rgb="FFBFBFBF"/>
      </top>
      <bottom style="medium">
        <color rgb="FFBFBFBF"/>
      </bottom>
      <diagonal/>
    </border>
    <border>
      <left style="medium">
        <color rgb="FFBFBFBF"/>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style="medium">
        <color theme="0" tint="-0.249977111117893"/>
      </left>
      <right style="thin">
        <color theme="0" tint="-0.249977111117893"/>
      </right>
      <top style="medium">
        <color theme="0" tint="-0.249977111117893"/>
      </top>
      <bottom/>
      <diagonal/>
    </border>
    <border>
      <left style="thin">
        <color theme="0" tint="-0.249977111117893"/>
      </left>
      <right style="medium">
        <color theme="0" tint="-0.249977111117893"/>
      </right>
      <top style="medium">
        <color theme="0" tint="-0.249977111117893"/>
      </top>
      <bottom/>
      <diagonal/>
    </border>
    <border>
      <left style="medium">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medium">
        <color theme="0" tint="-0.249977111117893"/>
      </right>
      <top/>
      <bottom style="medium">
        <color theme="0" tint="-0.249977111117893"/>
      </bottom>
      <diagonal/>
    </border>
    <border>
      <left style="medium">
        <color theme="0" tint="-0.249977111117893"/>
      </left>
      <right style="thin">
        <color theme="0" tint="-0.249977111117893"/>
      </right>
      <top/>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medium">
        <color theme="0" tint="-0.249977111117893"/>
      </bottom>
      <diagonal/>
    </border>
    <border>
      <left style="thin">
        <color theme="0" tint="-0.249977111117893"/>
      </left>
      <right style="thin">
        <color theme="0" tint="-0.249977111117893"/>
      </right>
      <top style="medium">
        <color theme="0" tint="-0.249977111117893"/>
      </top>
      <bottom style="medium">
        <color theme="0" tint="-0.249977111117893"/>
      </bottom>
      <diagonal/>
    </border>
    <border>
      <left style="thin">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bottom/>
      <diagonal/>
    </border>
    <border>
      <left/>
      <right style="thin">
        <color theme="0" tint="-0.249977111117893"/>
      </right>
      <top style="medium">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medium">
        <color theme="0" tint="-0.249977111117893"/>
      </right>
      <top style="thin">
        <color theme="0" tint="-0.249977111117893"/>
      </top>
      <bottom/>
      <diagonal/>
    </border>
    <border>
      <left style="medium">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style="thin">
        <color theme="0" tint="-0.249977111117893"/>
      </left>
      <right/>
      <top/>
      <bottom style="thin">
        <color theme="0" tint="-0.249977111117893"/>
      </bottom>
      <diagonal/>
    </border>
    <border>
      <left/>
      <right style="medium">
        <color theme="0" tint="-0.249977111117893"/>
      </right>
      <top/>
      <bottom style="thin">
        <color theme="0" tint="-0.249977111117893"/>
      </bottom>
      <diagonal/>
    </border>
    <border>
      <left style="medium">
        <color theme="0" tint="-0.249977111117893"/>
      </left>
      <right/>
      <top/>
      <bottom/>
      <diagonal/>
    </border>
    <border>
      <left/>
      <right/>
      <top style="thin">
        <color theme="0" tint="-0.249977111117893"/>
      </top>
      <bottom style="thin">
        <color theme="0" tint="-0.249977111117893"/>
      </bottom>
      <diagonal/>
    </border>
    <border>
      <left style="medium">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style="thin">
        <color theme="0" tint="-0.249977111117893"/>
      </left>
      <right/>
      <top style="medium">
        <color theme="0" tint="-0.249977111117893"/>
      </top>
      <bottom style="thin">
        <color theme="0" tint="-0.249977111117893"/>
      </bottom>
      <diagonal/>
    </border>
    <border>
      <left style="thin">
        <color theme="0" tint="-0.249977111117893"/>
      </left>
      <right style="medium">
        <color theme="0" tint="-0.249977111117893"/>
      </right>
      <top/>
      <bottom/>
      <diagonal/>
    </border>
    <border>
      <left style="medium">
        <color theme="0" tint="-0.249977111117893"/>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
      <left style="medium">
        <color theme="0" tint="-0.249977111117893"/>
      </left>
      <right/>
      <top/>
      <bottom style="thin">
        <color theme="0" tint="-0.249977111117893"/>
      </bottom>
      <diagonal/>
    </border>
    <border>
      <left/>
      <right/>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right style="thin">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style="thin">
        <color theme="0" tint="-0.249977111117893"/>
      </bottom>
      <diagonal/>
    </border>
    <border>
      <left style="medium">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medium">
        <color theme="0" tint="-0.249977111117893"/>
      </top>
      <bottom/>
      <diagonal/>
    </border>
    <border>
      <left style="thin">
        <color theme="0" tint="-0.249977111117893"/>
      </left>
      <right/>
      <top/>
      <bottom style="medium">
        <color theme="0" tint="-0.249977111117893"/>
      </bottom>
      <diagonal/>
    </border>
    <border>
      <left style="thin">
        <color theme="0" tint="-0.249977111117893"/>
      </left>
      <right/>
      <top style="medium">
        <color theme="0" tint="-0.249977111117893"/>
      </top>
      <bottom style="medium">
        <color theme="0" tint="-0.249977111117893"/>
      </bottom>
      <diagonal/>
    </border>
    <border>
      <left/>
      <right style="thin">
        <color theme="0" tint="-0.249977111117893"/>
      </right>
      <top/>
      <bottom style="thin">
        <color theme="0" tint="-0.249977111117893"/>
      </bottom>
      <diagonal/>
    </border>
    <border>
      <left style="thin">
        <color theme="0" tint="-0.249977111117893"/>
      </left>
      <right/>
      <top/>
      <bottom/>
      <diagonal/>
    </border>
    <border>
      <left/>
      <right/>
      <top style="medium">
        <color theme="0" tint="-0.249977111117893"/>
      </top>
      <bottom style="thin">
        <color theme="0" tint="-0.249977111117893"/>
      </bottom>
      <diagonal/>
    </border>
    <border>
      <left/>
      <right style="thin">
        <color theme="0" tint="-0.249977111117893"/>
      </right>
      <top/>
      <bottom style="medium">
        <color theme="0" tint="-0.249977111117893"/>
      </bottom>
      <diagonal/>
    </border>
    <border>
      <left/>
      <right style="thin">
        <color theme="0" tint="-0.249977111117893"/>
      </right>
      <top style="medium">
        <color theme="0" tint="-0.249977111117893"/>
      </top>
      <bottom/>
      <diagonal/>
    </border>
    <border>
      <left style="medium">
        <color rgb="FFBFBFBF"/>
      </left>
      <right/>
      <top/>
      <bottom style="medium">
        <color rgb="FFBFBFBF"/>
      </bottom>
      <diagonal/>
    </border>
    <border>
      <left style="medium">
        <color rgb="FFBFBFBF"/>
      </left>
      <right style="medium">
        <color rgb="FFBFBFBF"/>
      </right>
      <top/>
      <bottom/>
      <diagonal/>
    </border>
    <border>
      <left style="medium">
        <color rgb="FFBFBFBF"/>
      </left>
      <right/>
      <top/>
      <bottom/>
      <diagonal/>
    </border>
    <border>
      <left/>
      <right style="medium">
        <color rgb="FFBFBFBF"/>
      </right>
      <top/>
      <bottom/>
      <diagonal/>
    </border>
    <border>
      <left style="medium">
        <color rgb="FFBFBFBF"/>
      </left>
      <right style="medium">
        <color rgb="FFBFBFBF"/>
      </right>
      <top style="medium">
        <color rgb="FFBFBFBF"/>
      </top>
      <bottom/>
      <diagonal/>
    </border>
    <border>
      <left/>
      <right style="medium">
        <color rgb="FFBFBFBF"/>
      </right>
      <top style="medium">
        <color rgb="FFBFBFBF"/>
      </top>
      <bottom/>
      <diagonal/>
    </border>
    <border>
      <left style="medium">
        <color rgb="FFBFBFBF"/>
      </left>
      <right/>
      <top style="medium">
        <color rgb="FFBFBFBF"/>
      </top>
      <bottom/>
      <diagonal/>
    </border>
    <border>
      <left style="thick">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ck">
        <color theme="0" tint="-0.249977111117893"/>
      </right>
      <top style="thick">
        <color theme="0" tint="-0.249977111117893"/>
      </top>
      <bottom style="thin">
        <color theme="0" tint="-0.249977111117893"/>
      </bottom>
      <diagonal/>
    </border>
    <border>
      <left style="thick">
        <color theme="0" tint="-0.249977111117893"/>
      </left>
      <right style="thin">
        <color theme="0" tint="-0.249977111117893"/>
      </right>
      <top style="thin">
        <color theme="0" tint="-0.249977111117893"/>
      </top>
      <bottom/>
      <diagonal/>
    </border>
    <border>
      <left style="thin">
        <color theme="0" tint="-0.249977111117893"/>
      </left>
      <right style="thick">
        <color theme="0" tint="-0.249977111117893"/>
      </right>
      <top style="thin">
        <color theme="0" tint="-0.249977111117893"/>
      </top>
      <bottom/>
      <diagonal/>
    </border>
    <border>
      <left style="thick">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ck">
        <color theme="0" tint="-0.249977111117893"/>
      </right>
      <top style="thin">
        <color theme="0" tint="-0.249977111117893"/>
      </top>
      <bottom style="thin">
        <color theme="0" tint="-0.249977111117893"/>
      </bottom>
      <diagonal/>
    </border>
    <border>
      <left style="thick">
        <color theme="0" tint="-0.249977111117893"/>
      </left>
      <right style="thin">
        <color theme="0" tint="-0.249977111117893"/>
      </right>
      <top style="thin">
        <color theme="0" tint="-0.249977111117893"/>
      </top>
      <bottom style="thick">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thin">
        <color theme="0" tint="-0.249977111117893"/>
      </left>
      <right style="thick">
        <color theme="0" tint="-0.249977111117893"/>
      </right>
      <top style="thin">
        <color theme="0" tint="-0.249977111117893"/>
      </top>
      <bottom style="thick">
        <color theme="0" tint="-0.249977111117893"/>
      </bottom>
      <diagonal/>
    </border>
    <border>
      <left style="thick">
        <color theme="0" tint="-0.249977111117893"/>
      </left>
      <right style="thin">
        <color theme="0" tint="-0.249977111117893"/>
      </right>
      <top style="thick">
        <color theme="0" tint="-0.249977111117893"/>
      </top>
      <bottom style="thick">
        <color theme="0" tint="-0.249977111117893"/>
      </bottom>
      <diagonal/>
    </border>
    <border>
      <left style="thin">
        <color theme="0" tint="-0.249977111117893"/>
      </left>
      <right style="thin">
        <color theme="0" tint="-0.249977111117893"/>
      </right>
      <top style="thick">
        <color theme="0" tint="-0.249977111117893"/>
      </top>
      <bottom style="thick">
        <color theme="0" tint="-0.249977111117893"/>
      </bottom>
      <diagonal/>
    </border>
    <border>
      <left style="thin">
        <color theme="0" tint="-0.249977111117893"/>
      </left>
      <right style="thick">
        <color theme="0" tint="-0.249977111117893"/>
      </right>
      <top style="thick">
        <color theme="0" tint="-0.249977111117893"/>
      </top>
      <bottom style="thick">
        <color theme="0" tint="-0.249977111117893"/>
      </bottom>
      <diagonal/>
    </border>
    <border>
      <left style="thin">
        <color theme="0" tint="-0.249977111117893"/>
      </left>
      <right style="thick">
        <color theme="0" tint="-0.249977111117893"/>
      </right>
      <top style="thin">
        <color theme="0" tint="-0.249977111117893"/>
      </top>
      <bottom style="medium">
        <color theme="0" tint="-0.249977111117893"/>
      </bottom>
      <diagonal/>
    </border>
    <border>
      <left style="thick">
        <color theme="0" tint="-0.249977111117893"/>
      </left>
      <right style="thin">
        <color theme="0" tint="-0.249977111117893"/>
      </right>
      <top/>
      <bottom style="thick">
        <color theme="0" tint="-0.249977111117893"/>
      </bottom>
      <diagonal/>
    </border>
    <border>
      <left style="thin">
        <color theme="0" tint="-0.249977111117893"/>
      </left>
      <right style="thin">
        <color theme="0" tint="-0.249977111117893"/>
      </right>
      <top/>
      <bottom style="thick">
        <color theme="0" tint="-0.249977111117893"/>
      </bottom>
      <diagonal/>
    </border>
    <border>
      <left style="thin">
        <color theme="0" tint="-0.249977111117893"/>
      </left>
      <right style="thick">
        <color theme="0" tint="-0.249977111117893"/>
      </right>
      <top/>
      <bottom style="thick">
        <color theme="0" tint="-0.249977111117893"/>
      </bottom>
      <diagonal/>
    </border>
    <border>
      <left style="thin">
        <color theme="0" tint="-0.249977111117893"/>
      </left>
      <right style="thick">
        <color theme="0" tint="-0.249977111117893"/>
      </right>
      <top style="medium">
        <color theme="0" tint="-0.249977111117893"/>
      </top>
      <bottom style="medium">
        <color theme="0" tint="-0.249977111117893"/>
      </bottom>
      <diagonal/>
    </border>
    <border>
      <left style="thin">
        <color theme="0" tint="-0.249977111117893"/>
      </left>
      <right style="thick">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style="medium">
        <color theme="0" tint="-0.249977111117893"/>
      </bottom>
      <diagonal/>
    </border>
    <border>
      <left style="thin">
        <color theme="0" tint="-0.249977111117893"/>
      </left>
      <right/>
      <top/>
      <bottom style="thick">
        <color theme="0" tint="-0.249977111117893"/>
      </bottom>
      <diagonal/>
    </border>
    <border>
      <left style="thin">
        <color theme="0" tint="-0.249977111117893"/>
      </left>
      <right style="thick">
        <color theme="0" tint="-0.249977111117893"/>
      </right>
      <top style="thick">
        <color theme="0" tint="-0.249977111117893"/>
      </top>
      <bottom/>
      <diagonal/>
    </border>
    <border>
      <left style="thin">
        <color theme="0" tint="-0.249977111117893"/>
      </left>
      <right style="thick">
        <color theme="0" tint="-0.249977111117893"/>
      </right>
      <top style="thick">
        <color theme="0" tint="-0.249977111117893"/>
      </top>
      <bottom style="medium">
        <color theme="0" tint="-0.249977111117893"/>
      </bottom>
      <diagonal/>
    </border>
    <border>
      <left style="thin">
        <color theme="0" tint="-0.249977111117893"/>
      </left>
      <right style="thick">
        <color theme="0" tint="-0.249977111117893"/>
      </right>
      <top/>
      <bottom style="thin">
        <color theme="0" tint="-0.249977111117893"/>
      </bottom>
      <diagonal/>
    </border>
    <border>
      <left style="medium">
        <color rgb="FFBFBFBF"/>
      </left>
      <right style="medium">
        <color rgb="FFBFBFBF"/>
      </right>
      <top style="medium">
        <color rgb="FFBFBFBF"/>
      </top>
      <bottom style="thin">
        <color theme="0" tint="-0.249977111117893"/>
      </bottom>
      <diagonal/>
    </border>
    <border>
      <left style="medium">
        <color rgb="FFBFBFBF"/>
      </left>
      <right/>
      <top style="medium">
        <color rgb="FFBFBFBF"/>
      </top>
      <bottom style="thin">
        <color theme="0" tint="-0.249977111117893"/>
      </bottom>
      <diagonal/>
    </border>
    <border>
      <left/>
      <right style="medium">
        <color rgb="FFBFBFBF"/>
      </right>
      <top style="medium">
        <color rgb="FFBFBFBF"/>
      </top>
      <bottom style="thin">
        <color theme="0" tint="-0.249977111117893"/>
      </bottom>
      <diagonal/>
    </border>
    <border>
      <left style="medium">
        <color rgb="FFBFBFBF"/>
      </left>
      <right style="medium">
        <color rgb="FFBFBFBF"/>
      </right>
      <top style="thin">
        <color theme="0" tint="-0.249977111117893"/>
      </top>
      <bottom style="thin">
        <color theme="0" tint="-0.249977111117893"/>
      </bottom>
      <diagonal/>
    </border>
    <border>
      <left style="medium">
        <color rgb="FFBFBFBF"/>
      </left>
      <right/>
      <top style="thin">
        <color theme="0" tint="-0.249977111117893"/>
      </top>
      <bottom style="thin">
        <color theme="0" tint="-0.249977111117893"/>
      </bottom>
      <diagonal/>
    </border>
    <border>
      <left/>
      <right style="medium">
        <color rgb="FFBFBFBF"/>
      </right>
      <top style="thin">
        <color theme="0" tint="-0.249977111117893"/>
      </top>
      <bottom style="thin">
        <color theme="0" tint="-0.249977111117893"/>
      </bottom>
      <diagonal/>
    </border>
    <border>
      <left style="medium">
        <color rgb="FFBFBFBF"/>
      </left>
      <right style="medium">
        <color rgb="FFBFBFBF"/>
      </right>
      <top/>
      <bottom style="thin">
        <color theme="0" tint="-0.249977111117893"/>
      </bottom>
      <diagonal/>
    </border>
    <border>
      <left style="medium">
        <color rgb="FFBFBFBF"/>
      </left>
      <right/>
      <top/>
      <bottom style="thin">
        <color theme="0" tint="-0.249977111117893"/>
      </bottom>
      <diagonal/>
    </border>
    <border>
      <left/>
      <right style="medium">
        <color rgb="FFBFBFBF"/>
      </right>
      <top/>
      <bottom style="thin">
        <color theme="0" tint="-0.249977111117893"/>
      </bottom>
      <diagonal/>
    </border>
    <border>
      <left style="thin">
        <color rgb="FFD3D3FF"/>
      </left>
      <right style="thin">
        <color rgb="FFD3D3FF"/>
      </right>
      <top style="thin">
        <color rgb="FFD3D3FF"/>
      </top>
      <bottom style="thin">
        <color rgb="FFD3D3FF"/>
      </bottom>
      <diagonal/>
    </border>
    <border>
      <left/>
      <right style="medium">
        <color rgb="FFBFBFBF"/>
      </right>
      <top style="thin">
        <color theme="0" tint="-0.249977111117893"/>
      </top>
      <bottom style="medium">
        <color theme="0" tint="-0.249977111117893"/>
      </bottom>
      <diagonal/>
    </border>
    <border>
      <left style="medium">
        <color rgb="FFBFBFBF"/>
      </left>
      <right style="medium">
        <color rgb="FFBFBFBF"/>
      </right>
      <top style="medium">
        <color rgb="FFBFBFBF"/>
      </top>
      <bottom style="medium">
        <color theme="0" tint="-0.249977111117893"/>
      </bottom>
      <diagonal/>
    </border>
    <border>
      <left style="medium">
        <color rgb="FFBFBFBF"/>
      </left>
      <right/>
      <top style="medium">
        <color rgb="FFBFBFBF"/>
      </top>
      <bottom style="medium">
        <color theme="0" tint="-0.249977111117893"/>
      </bottom>
      <diagonal/>
    </border>
    <border>
      <left/>
      <right style="medium">
        <color rgb="FFBFBFBF"/>
      </right>
      <top style="medium">
        <color rgb="FFBFBFBF"/>
      </top>
      <bottom style="medium">
        <color theme="0" tint="-0.249977111117893"/>
      </bottom>
      <diagonal/>
    </border>
    <border>
      <left style="medium">
        <color rgb="FFBFBFBF"/>
      </left>
      <right style="medium">
        <color rgb="FFBFBFBF"/>
      </right>
      <top/>
      <bottom style="medium">
        <color theme="0" tint="-0.249977111117893"/>
      </bottom>
      <diagonal/>
    </border>
    <border>
      <left style="medium">
        <color rgb="FFBFBFBF"/>
      </left>
      <right/>
      <top/>
      <bottom style="medium">
        <color theme="0" tint="-0.249977111117893"/>
      </bottom>
      <diagonal/>
    </border>
    <border>
      <left/>
      <right style="medium">
        <color rgb="FFBFBFBF"/>
      </right>
      <top/>
      <bottom style="medium">
        <color theme="0" tint="-0.249977111117893"/>
      </bottom>
      <diagonal/>
    </border>
    <border>
      <left style="medium">
        <color rgb="FFBFBFBF"/>
      </left>
      <right/>
      <top style="thin">
        <color theme="0" tint="-0.249977111117893"/>
      </top>
      <bottom style="medium">
        <color theme="0" tint="-0.249977111117893"/>
      </bottom>
      <diagonal/>
    </border>
    <border>
      <left style="medium">
        <color rgb="FFBFBFBF"/>
      </left>
      <right style="medium">
        <color rgb="FFBFBFBF"/>
      </right>
      <top style="thin">
        <color theme="0" tint="-0.249977111117893"/>
      </top>
      <bottom style="medium">
        <color rgb="FFBFBFBF"/>
      </bottom>
      <diagonal/>
    </border>
    <border>
      <left style="medium">
        <color rgb="FFBFBFBF"/>
      </left>
      <right style="medium">
        <color rgb="FFBFBFBF"/>
      </right>
      <top style="medium">
        <color theme="0" tint="-0.249977111117893"/>
      </top>
      <bottom style="thin">
        <color theme="0" tint="-0.249977111117893"/>
      </bottom>
      <diagonal/>
    </border>
    <border>
      <left style="medium">
        <color rgb="FFBFBFBF"/>
      </left>
      <right/>
      <top style="medium">
        <color theme="0" tint="-0.249977111117893"/>
      </top>
      <bottom style="medium">
        <color rgb="FFBFBFBF"/>
      </bottom>
      <diagonal/>
    </border>
    <border>
      <left/>
      <right style="medium">
        <color rgb="FFBFBFBF"/>
      </right>
      <top style="medium">
        <color theme="0" tint="-0.249977111117893"/>
      </top>
      <bottom style="medium">
        <color rgb="FFBFBFBF"/>
      </bottom>
      <diagonal/>
    </border>
    <border>
      <left style="medium">
        <color rgb="FFBFBFBF"/>
      </left>
      <right/>
      <top style="medium">
        <color theme="0" tint="-0.249977111117893"/>
      </top>
      <bottom style="thin">
        <color theme="0" tint="-0.249977111117893"/>
      </bottom>
      <diagonal/>
    </border>
    <border>
      <left/>
      <right style="medium">
        <color rgb="FFBFBFBF"/>
      </right>
      <top style="medium">
        <color theme="0" tint="-0.249977111117893"/>
      </top>
      <bottom style="thin">
        <color theme="0" tint="-0.249977111117893"/>
      </bottom>
      <diagonal/>
    </border>
    <border>
      <left style="medium">
        <color rgb="FFBFBFBF"/>
      </left>
      <right style="medium">
        <color rgb="FFBFBFBF"/>
      </right>
      <top style="thin">
        <color theme="0" tint="-0.249977111117893"/>
      </top>
      <bottom style="thin">
        <color rgb="FFBFBFBF"/>
      </bottom>
      <diagonal/>
    </border>
    <border>
      <left style="medium">
        <color rgb="FFBFBFBF"/>
      </left>
      <right/>
      <top style="thin">
        <color theme="0" tint="-0.249977111117893"/>
      </top>
      <bottom style="thin">
        <color rgb="FFBFBFBF"/>
      </bottom>
      <diagonal/>
    </border>
    <border>
      <left/>
      <right style="medium">
        <color rgb="FFBFBFBF"/>
      </right>
      <top style="thin">
        <color theme="0" tint="-0.249977111117893"/>
      </top>
      <bottom style="thin">
        <color rgb="FFBFBFBF"/>
      </bottom>
      <diagonal/>
    </border>
    <border>
      <left style="medium">
        <color theme="5" tint="0.39997558519241921"/>
      </left>
      <right style="thin">
        <color theme="5" tint="0.39997558519241921"/>
      </right>
      <top style="medium">
        <color theme="5" tint="0.39997558519241921"/>
      </top>
      <bottom style="thin">
        <color theme="5" tint="0.39997558519241921"/>
      </bottom>
      <diagonal/>
    </border>
    <border>
      <left style="thin">
        <color theme="5" tint="0.39997558519241921"/>
      </left>
      <right style="medium">
        <color theme="5" tint="0.39997558519241921"/>
      </right>
      <top style="medium">
        <color theme="5" tint="0.39997558519241921"/>
      </top>
      <bottom style="thin">
        <color theme="5" tint="0.39997558519241921"/>
      </bottom>
      <diagonal/>
    </border>
    <border>
      <left style="medium">
        <color theme="5" tint="0.39997558519241921"/>
      </left>
      <right style="thin">
        <color theme="5" tint="0.39997558519241921"/>
      </right>
      <top style="thin">
        <color theme="5" tint="0.39997558519241921"/>
      </top>
      <bottom style="thin">
        <color theme="5" tint="0.39997558519241921"/>
      </bottom>
      <diagonal/>
    </border>
    <border>
      <left style="thin">
        <color theme="5" tint="0.39997558519241921"/>
      </left>
      <right style="medium">
        <color theme="5" tint="0.39997558519241921"/>
      </right>
      <top style="thin">
        <color theme="5" tint="0.39997558519241921"/>
      </top>
      <bottom style="thin">
        <color theme="5" tint="0.39997558519241921"/>
      </bottom>
      <diagonal/>
    </border>
    <border>
      <left style="medium">
        <color theme="5" tint="0.39997558519241921"/>
      </left>
      <right style="thin">
        <color theme="5" tint="0.39997558519241921"/>
      </right>
      <top style="thin">
        <color theme="5" tint="0.39997558519241921"/>
      </top>
      <bottom style="medium">
        <color theme="5" tint="0.39997558519241921"/>
      </bottom>
      <diagonal/>
    </border>
    <border>
      <left style="thin">
        <color theme="5" tint="0.39997558519241921"/>
      </left>
      <right style="medium">
        <color theme="5" tint="0.39997558519241921"/>
      </right>
      <top style="thin">
        <color theme="5" tint="0.39997558519241921"/>
      </top>
      <bottom style="medium">
        <color theme="5" tint="0.39997558519241921"/>
      </bottom>
      <diagonal/>
    </border>
    <border>
      <left style="medium">
        <color theme="5" tint="0.39997558519241921"/>
      </left>
      <right style="medium">
        <color theme="5" tint="0.39997558519241921"/>
      </right>
      <top style="medium">
        <color theme="5" tint="0.39997558519241921"/>
      </top>
      <bottom style="thin">
        <color theme="5" tint="0.39997558519241921"/>
      </bottom>
      <diagonal/>
    </border>
    <border>
      <left style="medium">
        <color theme="5" tint="0.39997558519241921"/>
      </left>
      <right style="medium">
        <color theme="5" tint="0.39997558519241921"/>
      </right>
      <top style="thin">
        <color theme="5" tint="0.39997558519241921"/>
      </top>
      <bottom style="thin">
        <color theme="5" tint="0.39997558519241921"/>
      </bottom>
      <diagonal/>
    </border>
    <border>
      <left style="medium">
        <color theme="5" tint="0.39997558519241921"/>
      </left>
      <right style="medium">
        <color theme="5" tint="0.39997558519241921"/>
      </right>
      <top style="thin">
        <color theme="5" tint="0.39997558519241921"/>
      </top>
      <bottom style="medium">
        <color theme="5" tint="0.39997558519241921"/>
      </bottom>
      <diagonal/>
    </border>
    <border>
      <left style="medium">
        <color theme="5" tint="0.39997558519241921"/>
      </left>
      <right style="medium">
        <color theme="5" tint="0.39997558519241921"/>
      </right>
      <top style="thin">
        <color theme="5" tint="0.39997558519241921"/>
      </top>
      <bottom/>
      <diagonal/>
    </border>
    <border>
      <left style="medium">
        <color theme="5" tint="0.39997558519241921"/>
      </left>
      <right style="medium">
        <color theme="5" tint="0.39997558519241921"/>
      </right>
      <top/>
      <bottom style="thin">
        <color theme="5" tint="0.39997558519241921"/>
      </bottom>
      <diagonal/>
    </border>
    <border>
      <left style="thin">
        <color theme="5" tint="0.39997558519241921"/>
      </left>
      <right style="medium">
        <color theme="5" tint="0.39997558519241921"/>
      </right>
      <top style="thin">
        <color theme="5" tint="0.39997558519241921"/>
      </top>
      <bottom style="double">
        <color theme="5" tint="0.39997558519241921"/>
      </bottom>
      <diagonal/>
    </border>
    <border>
      <left/>
      <right style="medium">
        <color theme="5" tint="0.39997558519241921"/>
      </right>
      <top style="medium">
        <color theme="5" tint="0.39997558519241921"/>
      </top>
      <bottom style="thin">
        <color theme="5" tint="0.39997558519241921"/>
      </bottom>
      <diagonal/>
    </border>
    <border>
      <left/>
      <right style="medium">
        <color theme="5" tint="0.39997558519241921"/>
      </right>
      <top style="thin">
        <color theme="5" tint="0.39997558519241921"/>
      </top>
      <bottom style="thin">
        <color theme="5" tint="0.39997558519241921"/>
      </bottom>
      <diagonal/>
    </border>
    <border>
      <left/>
      <right style="medium">
        <color theme="5" tint="0.39997558519241921"/>
      </right>
      <top style="thin">
        <color theme="5" tint="0.39997558519241921"/>
      </top>
      <bottom style="medium">
        <color theme="5" tint="0.39997558519241921"/>
      </bottom>
      <diagonal/>
    </border>
    <border>
      <left style="medium">
        <color theme="5" tint="0.39997558519241921"/>
      </left>
      <right/>
      <top style="thin">
        <color theme="5" tint="0.39997558519241921"/>
      </top>
      <bottom style="thin">
        <color theme="5" tint="0.39997558519241921"/>
      </bottom>
      <diagonal/>
    </border>
    <border>
      <left style="thick">
        <color theme="0" tint="-0.249977111117893"/>
      </left>
      <right style="thin">
        <color theme="0" tint="-0.249977111117893"/>
      </right>
      <top/>
      <bottom/>
      <diagonal/>
    </border>
    <border>
      <left style="thin">
        <color theme="0" tint="-0.249977111117893"/>
      </left>
      <right/>
      <top style="thick">
        <color theme="0" tint="-0.249977111117893"/>
      </top>
      <bottom style="thick">
        <color theme="0" tint="-0.249977111117893"/>
      </bottom>
      <diagonal/>
    </border>
    <border>
      <left/>
      <right style="thin">
        <color theme="0" tint="-0.249977111117893"/>
      </right>
      <top style="thick">
        <color theme="0" tint="-0.249977111117893"/>
      </top>
      <bottom style="thick">
        <color theme="0" tint="-0.249977111117893"/>
      </bottom>
      <diagonal/>
    </border>
    <border>
      <left/>
      <right/>
      <top style="thick">
        <color theme="0" tint="-0.249977111117893"/>
      </top>
      <bottom/>
      <diagonal/>
    </border>
    <border>
      <left/>
      <right/>
      <top style="thick">
        <color theme="0" tint="-0.249977111117893"/>
      </top>
      <bottom style="thick">
        <color theme="0" tint="-0.249977111117893"/>
      </bottom>
      <diagonal/>
    </border>
    <border>
      <left/>
      <right/>
      <top style="medium">
        <color theme="5" tint="0.39997558519241921"/>
      </top>
      <bottom/>
      <diagonal/>
    </border>
    <border>
      <left/>
      <right/>
      <top style="thin">
        <color theme="5" tint="0.39997558519241921"/>
      </top>
      <bottom style="thin">
        <color theme="5" tint="0.39997558519241921"/>
      </bottom>
      <diagonal/>
    </border>
    <border>
      <left/>
      <right/>
      <top style="medium">
        <color theme="5" tint="0.39997558519241921"/>
      </top>
      <bottom style="thin">
        <color theme="5" tint="0.39997558519241921"/>
      </bottom>
      <diagonal/>
    </border>
    <border>
      <left/>
      <right/>
      <top style="thin">
        <color theme="5" tint="0.39997558519241921"/>
      </top>
      <bottom style="medium">
        <color theme="5" tint="0.39997558519241921"/>
      </bottom>
      <diagonal/>
    </border>
    <border>
      <left style="thick">
        <color theme="0" tint="-0.249977111117893"/>
      </left>
      <right style="thin">
        <color theme="0" tint="-0.249977111117893"/>
      </right>
      <top style="thick">
        <color theme="0" tint="-0.249977111117893"/>
      </top>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medium">
        <color theme="5" tint="0.39997558519241921"/>
      </left>
      <right/>
      <top style="medium">
        <color theme="5" tint="0.39997558519241921"/>
      </top>
      <bottom style="thin">
        <color theme="5" tint="0.39997558519241921"/>
      </bottom>
      <diagonal/>
    </border>
    <border>
      <left style="medium">
        <color theme="5" tint="0.39997558519241921"/>
      </left>
      <right/>
      <top style="thin">
        <color theme="5" tint="0.39997558519241921"/>
      </top>
      <bottom style="medium">
        <color theme="5" tint="0.39997558519241921"/>
      </bottom>
      <diagonal/>
    </border>
    <border>
      <left style="medium">
        <color theme="5" tint="0.39997558519241921"/>
      </left>
      <right/>
      <top/>
      <bottom style="thin">
        <color theme="5" tint="0.39997558519241921"/>
      </bottom>
      <diagonal/>
    </border>
    <border>
      <left style="medium">
        <color theme="5" tint="0.39997558519241921"/>
      </left>
      <right/>
      <top style="thin">
        <color theme="5" tint="0.39997558519241921"/>
      </top>
      <bottom/>
      <diagonal/>
    </border>
    <border>
      <left/>
      <right style="thin">
        <color theme="5" tint="0.39997558519241921"/>
      </right>
      <top style="thin">
        <color theme="5" tint="0.39997558519241921"/>
      </top>
      <bottom style="thin">
        <color theme="5" tint="0.39997558519241921"/>
      </bottom>
      <diagonal/>
    </border>
    <border>
      <left style="thin">
        <color theme="5" tint="0.39997558519241921"/>
      </left>
      <right/>
      <top style="thin">
        <color theme="5" tint="0.39997558519241921"/>
      </top>
      <bottom style="thin">
        <color theme="5" tint="0.39997558519241921"/>
      </bottom>
      <diagonal/>
    </border>
    <border>
      <left style="thin">
        <color theme="5" tint="0.39997558519241921"/>
      </left>
      <right/>
      <top style="medium">
        <color theme="5" tint="0.39997558519241921"/>
      </top>
      <bottom style="thin">
        <color theme="5" tint="0.39997558519241921"/>
      </bottom>
      <diagonal/>
    </border>
    <border>
      <left style="thin">
        <color theme="5" tint="0.39997558519241921"/>
      </left>
      <right style="thin">
        <color theme="5" tint="0.39997558519241921"/>
      </right>
      <top style="medium">
        <color theme="5" tint="0.39997558519241921"/>
      </top>
      <bottom style="thin">
        <color theme="5" tint="0.39997558519241921"/>
      </bottom>
      <diagonal/>
    </border>
    <border>
      <left/>
      <right style="medium">
        <color theme="5" tint="0.39997558519241921"/>
      </right>
      <top/>
      <bottom/>
      <diagonal/>
    </border>
    <border>
      <left/>
      <right style="thin">
        <color theme="5" tint="0.39997558519241921"/>
      </right>
      <top/>
      <bottom style="thin">
        <color theme="5" tint="0.39997558519241921"/>
      </bottom>
      <diagonal/>
    </border>
    <border>
      <left style="thin">
        <color theme="5" tint="0.39997558519241921"/>
      </left>
      <right/>
      <top/>
      <bottom style="thin">
        <color theme="5" tint="0.39997558519241921"/>
      </bottom>
      <diagonal/>
    </border>
    <border>
      <left style="medium">
        <color theme="5" tint="0.39997558519241921"/>
      </left>
      <right style="thin">
        <color theme="5" tint="0.39997558519241921"/>
      </right>
      <top/>
      <bottom style="thin">
        <color theme="5" tint="0.39997558519241921"/>
      </bottom>
      <diagonal/>
    </border>
    <border>
      <left style="medium">
        <color theme="5" tint="0.39997558519241921"/>
      </left>
      <right style="thin">
        <color theme="5" tint="0.39997558519241921"/>
      </right>
      <top/>
      <bottom style="medium">
        <color theme="5" tint="0.39997558519241921"/>
      </bottom>
      <diagonal/>
    </border>
    <border>
      <left style="thin">
        <color theme="5" tint="0.39997558519241921"/>
      </left>
      <right style="medium">
        <color theme="5" tint="0.39997558519241921"/>
      </right>
      <top/>
      <bottom style="medium">
        <color theme="5" tint="0.39997558519241921"/>
      </bottom>
      <diagonal/>
    </border>
    <border>
      <left style="thin">
        <color theme="5" tint="0.39997558519241921"/>
      </left>
      <right/>
      <top/>
      <bottom style="medium">
        <color theme="5" tint="0.39997558519241921"/>
      </bottom>
      <diagonal/>
    </border>
    <border>
      <left style="thin">
        <color theme="5" tint="0.39997558519241921"/>
      </left>
      <right/>
      <top style="thin">
        <color theme="5" tint="0.39997558519241921"/>
      </top>
      <bottom style="medium">
        <color theme="5" tint="0.39997558519241921"/>
      </bottom>
      <diagonal/>
    </border>
    <border>
      <left/>
      <right/>
      <top style="thin">
        <color theme="5" tint="0.39997558519241921"/>
      </top>
      <bottom/>
      <diagonal/>
    </border>
    <border>
      <left style="medium">
        <color theme="5" tint="0.39997558519241921"/>
      </left>
      <right/>
      <top/>
      <bottom/>
      <diagonal/>
    </border>
    <border>
      <left style="medium">
        <color theme="5" tint="0.39997558519241921"/>
      </left>
      <right/>
      <top/>
      <bottom style="double">
        <color theme="5" tint="0.39997558519241921"/>
      </bottom>
      <diagonal/>
    </border>
    <border>
      <left/>
      <right/>
      <top style="medium">
        <color theme="5" tint="0.39997558519241921"/>
      </top>
      <bottom style="double">
        <color theme="5" tint="0.39997558519241921"/>
      </bottom>
      <diagonal/>
    </border>
  </borders>
  <cellStyleXfs count="2">
    <xf numFmtId="0" fontId="0" fillId="0" borderId="0">
      <alignment vertical="center"/>
    </xf>
    <xf numFmtId="0" fontId="54" fillId="0" borderId="0" applyNumberFormat="0" applyFill="0" applyBorder="0" applyAlignment="0" applyProtection="0">
      <alignment vertical="center"/>
    </xf>
  </cellStyleXfs>
  <cellXfs count="996">
    <xf numFmtId="0" fontId="0" fillId="0" borderId="0" xfId="0">
      <alignment vertical="center"/>
    </xf>
    <xf numFmtId="0" fontId="2" fillId="0" borderId="0" xfId="0" applyFont="1">
      <alignment vertical="center"/>
    </xf>
    <xf numFmtId="0" fontId="3" fillId="0" borderId="0" xfId="0" applyFont="1" applyAlignment="1">
      <alignment horizontal="right" vertical="top"/>
    </xf>
    <xf numFmtId="0" fontId="4" fillId="2" borderId="0" xfId="0" applyFont="1" applyFill="1">
      <alignment vertical="center"/>
    </xf>
    <xf numFmtId="0" fontId="2" fillId="2" borderId="0" xfId="0" applyFont="1" applyFill="1">
      <alignment vertical="center"/>
    </xf>
    <xf numFmtId="0" fontId="0" fillId="2" borderId="0" xfId="0" applyFill="1">
      <alignment vertical="center"/>
    </xf>
    <xf numFmtId="0" fontId="4" fillId="0" borderId="0" xfId="0" applyFont="1">
      <alignment vertical="center"/>
    </xf>
    <xf numFmtId="0" fontId="6" fillId="0" borderId="0" xfId="0" applyFont="1" applyAlignment="1">
      <alignment horizontal="left" vertical="center"/>
    </xf>
    <xf numFmtId="0" fontId="6" fillId="0" borderId="0" xfId="0" applyFont="1">
      <alignment vertical="center"/>
    </xf>
    <xf numFmtId="0" fontId="6" fillId="0" borderId="0" xfId="0" applyFont="1" applyAlignment="1">
      <alignment vertical="center" wrapText="1"/>
    </xf>
    <xf numFmtId="0" fontId="7" fillId="0" borderId="0" xfId="0" applyFont="1" applyAlignment="1">
      <alignment horizontal="left" vertical="center" wrapText="1"/>
    </xf>
    <xf numFmtId="0" fontId="7" fillId="0" borderId="0" xfId="0" applyFont="1" applyAlignment="1">
      <alignment vertical="center" wrapText="1"/>
    </xf>
    <xf numFmtId="0" fontId="7" fillId="0" borderId="0" xfId="0" applyFont="1" applyAlignment="1">
      <alignment horizontal="left" vertical="center" wrapText="1" indent="3"/>
    </xf>
    <xf numFmtId="0" fontId="6" fillId="0" borderId="0" xfId="0" quotePrefix="1" applyFont="1" applyAlignment="1">
      <alignment horizontal="left" vertical="center" wrapText="1"/>
    </xf>
    <xf numFmtId="0" fontId="4" fillId="0" borderId="0" xfId="0" applyFont="1" applyAlignment="1">
      <alignment horizontal="left" vertical="center"/>
    </xf>
    <xf numFmtId="0" fontId="7" fillId="0" borderId="0" xfId="0" applyFont="1">
      <alignment vertical="center"/>
    </xf>
    <xf numFmtId="0" fontId="7" fillId="0" borderId="0" xfId="0" quotePrefix="1" applyFont="1" applyAlignment="1">
      <alignment vertical="center" wrapText="1"/>
    </xf>
    <xf numFmtId="0" fontId="14" fillId="4" borderId="1" xfId="0" applyFont="1" applyFill="1" applyBorder="1" applyAlignment="1">
      <alignment horizontal="center" vertical="center"/>
    </xf>
    <xf numFmtId="0" fontId="14" fillId="5" borderId="0" xfId="0" applyFont="1" applyFill="1" applyAlignment="1">
      <alignment horizontal="center" vertical="center"/>
    </xf>
    <xf numFmtId="0" fontId="7" fillId="5" borderId="0" xfId="0" applyFont="1" applyFill="1">
      <alignment vertical="center"/>
    </xf>
    <xf numFmtId="0" fontId="6" fillId="5" borderId="0" xfId="0" applyFont="1" applyFill="1" applyAlignment="1">
      <alignment vertical="center" wrapText="1"/>
    </xf>
    <xf numFmtId="0" fontId="6" fillId="2" borderId="0" xfId="0" applyFont="1" applyFill="1" applyAlignment="1">
      <alignment vertical="center" wrapText="1"/>
    </xf>
    <xf numFmtId="0" fontId="6" fillId="5" borderId="0" xfId="0" applyFont="1" applyFill="1" applyAlignment="1">
      <alignment horizontal="left" vertical="center" wrapText="1"/>
    </xf>
    <xf numFmtId="0" fontId="2" fillId="0" borderId="0" xfId="0" applyFont="1" applyAlignment="1">
      <alignment vertical="center" wrapText="1"/>
    </xf>
    <xf numFmtId="0" fontId="5" fillId="0" borderId="0" xfId="0" applyFont="1">
      <alignment vertical="center"/>
    </xf>
    <xf numFmtId="0" fontId="0" fillId="6" borderId="0" xfId="0" applyFill="1">
      <alignment vertical="center"/>
    </xf>
    <xf numFmtId="0" fontId="2" fillId="0" borderId="0" xfId="0" applyFont="1" applyAlignment="1">
      <alignment horizontal="left"/>
    </xf>
    <xf numFmtId="0" fontId="2" fillId="0" borderId="0" xfId="0" applyFont="1" applyAlignment="1">
      <alignment horizontal="center" vertical="center"/>
    </xf>
    <xf numFmtId="0" fontId="2" fillId="0" borderId="0" xfId="0" applyFont="1" applyAlignment="1">
      <alignment horizontal="left" vertical="top"/>
    </xf>
    <xf numFmtId="14" fontId="2" fillId="0" borderId="0" xfId="0" applyNumberFormat="1" applyFont="1" applyAlignment="1" applyProtection="1">
      <alignment horizontal="left" vertical="center"/>
      <protection locked="0"/>
    </xf>
    <xf numFmtId="0" fontId="2" fillId="0" borderId="0" xfId="0" applyFont="1" applyAlignment="1">
      <alignment horizontal="right" vertical="center"/>
    </xf>
    <xf numFmtId="0" fontId="2" fillId="0" borderId="3" xfId="0" applyFont="1" applyBorder="1" applyAlignment="1">
      <alignment horizontal="center" vertical="center"/>
    </xf>
    <xf numFmtId="0" fontId="2" fillId="0" borderId="3" xfId="0" applyFont="1" applyBorder="1">
      <alignment vertical="center"/>
    </xf>
    <xf numFmtId="0" fontId="19" fillId="9" borderId="4" xfId="0" applyFont="1" applyFill="1" applyBorder="1" applyAlignment="1">
      <alignment horizontal="center" vertical="center" wrapText="1"/>
    </xf>
    <xf numFmtId="0" fontId="20" fillId="9" borderId="6" xfId="0" applyFont="1" applyFill="1" applyBorder="1" applyAlignment="1">
      <alignment horizontal="center" vertical="center" wrapText="1"/>
    </xf>
    <xf numFmtId="0" fontId="22" fillId="9" borderId="4" xfId="0" applyFont="1" applyFill="1" applyBorder="1" applyAlignment="1">
      <alignment horizontal="center" vertical="center" wrapText="1"/>
    </xf>
    <xf numFmtId="0" fontId="23" fillId="0" borderId="7" xfId="0" applyFont="1" applyBorder="1" applyAlignment="1">
      <alignment horizontal="center" vertical="center" wrapText="1"/>
    </xf>
    <xf numFmtId="3" fontId="25" fillId="0" borderId="8" xfId="0" applyNumberFormat="1" applyFont="1" applyBorder="1" applyAlignment="1">
      <alignment horizontal="right" vertical="center" wrapText="1"/>
    </xf>
    <xf numFmtId="41" fontId="26" fillId="8" borderId="8" xfId="0" applyNumberFormat="1" applyFont="1" applyFill="1" applyBorder="1" applyAlignment="1" applyProtection="1">
      <alignment horizontal="right" vertical="center" wrapText="1"/>
      <protection locked="0"/>
    </xf>
    <xf numFmtId="41" fontId="27" fillId="0" borderId="8" xfId="0" applyNumberFormat="1" applyFont="1" applyBorder="1" applyAlignment="1">
      <alignment horizontal="justify" vertical="center" wrapText="1"/>
    </xf>
    <xf numFmtId="0" fontId="28" fillId="10" borderId="7" xfId="0" applyFont="1" applyFill="1" applyBorder="1" applyAlignment="1">
      <alignment horizontal="center" vertical="center" wrapText="1"/>
    </xf>
    <xf numFmtId="3" fontId="25" fillId="10" borderId="8" xfId="0" applyNumberFormat="1" applyFont="1" applyFill="1" applyBorder="1" applyAlignment="1">
      <alignment horizontal="right" vertical="center" wrapText="1"/>
    </xf>
    <xf numFmtId="41" fontId="26" fillId="11" borderId="8" xfId="0" applyNumberFormat="1" applyFont="1" applyFill="1" applyBorder="1" applyAlignment="1" applyProtection="1">
      <alignment horizontal="right" vertical="center" wrapText="1"/>
      <protection locked="0"/>
    </xf>
    <xf numFmtId="41" fontId="27" fillId="10" borderId="8" xfId="0" applyNumberFormat="1" applyFont="1" applyFill="1" applyBorder="1" applyAlignment="1">
      <alignment horizontal="justify" vertical="center" wrapText="1"/>
    </xf>
    <xf numFmtId="0" fontId="23" fillId="10" borderId="7" xfId="0" applyFont="1" applyFill="1" applyBorder="1" applyAlignment="1">
      <alignment horizontal="center" vertical="center" wrapText="1"/>
    </xf>
    <xf numFmtId="0" fontId="28" fillId="0" borderId="7" xfId="0" applyFont="1" applyBorder="1" applyAlignment="1">
      <alignment horizontal="center" vertical="center" wrapText="1"/>
    </xf>
    <xf numFmtId="42" fontId="2" fillId="0" borderId="0" xfId="0" applyNumberFormat="1" applyFont="1" applyAlignment="1"/>
    <xf numFmtId="0" fontId="10" fillId="0" borderId="15" xfId="0" applyFont="1" applyBorder="1" applyAlignment="1">
      <alignment vertical="top"/>
    </xf>
    <xf numFmtId="0" fontId="10" fillId="0" borderId="16" xfId="0" applyFont="1" applyBorder="1" applyAlignment="1">
      <alignment vertical="top"/>
    </xf>
    <xf numFmtId="0" fontId="10" fillId="0" borderId="17" xfId="0" applyFont="1" applyBorder="1" applyAlignment="1">
      <alignment vertical="top"/>
    </xf>
    <xf numFmtId="0" fontId="35" fillId="0" borderId="0" xfId="0" applyFont="1">
      <alignment vertical="center"/>
    </xf>
    <xf numFmtId="0" fontId="10" fillId="7" borderId="20" xfId="0" applyFont="1" applyFill="1" applyBorder="1" applyAlignment="1">
      <alignment vertical="top"/>
    </xf>
    <xf numFmtId="0" fontId="2" fillId="7" borderId="21" xfId="0" applyFont="1" applyFill="1" applyBorder="1" applyAlignment="1">
      <alignment vertical="top"/>
    </xf>
    <xf numFmtId="0" fontId="2" fillId="7" borderId="22" xfId="0" applyFont="1" applyFill="1" applyBorder="1" applyAlignment="1">
      <alignment vertical="top"/>
    </xf>
    <xf numFmtId="0" fontId="2" fillId="7" borderId="22" xfId="0" applyFont="1" applyFill="1" applyBorder="1">
      <alignment vertical="center"/>
    </xf>
    <xf numFmtId="0" fontId="2" fillId="7" borderId="21" xfId="0" applyFont="1" applyFill="1" applyBorder="1">
      <alignment vertical="center"/>
    </xf>
    <xf numFmtId="0" fontId="10" fillId="7" borderId="20" xfId="0" applyFont="1" applyFill="1" applyBorder="1" applyAlignment="1">
      <alignment horizontal="left" vertical="top"/>
    </xf>
    <xf numFmtId="0" fontId="10" fillId="7" borderId="22" xfId="0" applyFont="1" applyFill="1" applyBorder="1" applyAlignment="1">
      <alignment horizontal="left" vertical="top"/>
    </xf>
    <xf numFmtId="0" fontId="10" fillId="7" borderId="21" xfId="0" applyFont="1" applyFill="1" applyBorder="1" applyAlignment="1">
      <alignment horizontal="left" vertical="top"/>
    </xf>
    <xf numFmtId="14" fontId="36" fillId="13" borderId="2" xfId="0" applyNumberFormat="1" applyFont="1" applyFill="1" applyBorder="1" applyAlignment="1" applyProtection="1">
      <alignment horizontal="left" vertical="center"/>
      <protection locked="0"/>
    </xf>
    <xf numFmtId="41" fontId="26" fillId="13" borderId="10" xfId="0" applyNumberFormat="1" applyFont="1" applyFill="1" applyBorder="1" applyAlignment="1" applyProtection="1">
      <alignment horizontal="right" vertical="center" wrapText="1"/>
      <protection locked="0"/>
    </xf>
    <xf numFmtId="41" fontId="26" fillId="16" borderId="1" xfId="0" applyNumberFormat="1" applyFont="1" applyFill="1" applyBorder="1" applyAlignment="1" applyProtection="1">
      <alignment horizontal="right" vertical="center" wrapText="1"/>
      <protection locked="0"/>
    </xf>
    <xf numFmtId="41" fontId="26" fillId="13" borderId="13" xfId="0" applyNumberFormat="1" applyFont="1" applyFill="1" applyBorder="1" applyAlignment="1" applyProtection="1">
      <alignment horizontal="right" vertical="center" wrapText="1"/>
      <protection locked="0"/>
    </xf>
    <xf numFmtId="41" fontId="26" fillId="13" borderId="1" xfId="0" applyNumberFormat="1" applyFont="1" applyFill="1" applyBorder="1" applyAlignment="1" applyProtection="1">
      <alignment horizontal="right" vertical="center" wrapText="1"/>
      <protection locked="0"/>
    </xf>
    <xf numFmtId="41" fontId="26" fillId="16" borderId="13" xfId="0" applyNumberFormat="1" applyFont="1" applyFill="1" applyBorder="1" applyAlignment="1" applyProtection="1">
      <alignment horizontal="right" vertical="center" wrapText="1"/>
      <protection locked="0"/>
    </xf>
    <xf numFmtId="41" fontId="26" fillId="13" borderId="31" xfId="0" applyNumberFormat="1" applyFont="1" applyFill="1" applyBorder="1" applyAlignment="1" applyProtection="1">
      <alignment horizontal="right" vertical="center" wrapText="1"/>
      <protection locked="0"/>
    </xf>
    <xf numFmtId="41" fontId="26" fillId="16" borderId="31" xfId="0" applyNumberFormat="1" applyFont="1" applyFill="1" applyBorder="1" applyAlignment="1" applyProtection="1">
      <alignment horizontal="right" vertical="center" wrapText="1"/>
      <protection locked="0"/>
    </xf>
    <xf numFmtId="0" fontId="46" fillId="0" borderId="0" xfId="0" applyFont="1">
      <alignment vertical="center"/>
    </xf>
    <xf numFmtId="41" fontId="47" fillId="0" borderId="0" xfId="0" applyNumberFormat="1" applyFont="1">
      <alignment vertical="center"/>
    </xf>
    <xf numFmtId="42" fontId="48" fillId="0" borderId="0" xfId="0" applyNumberFormat="1" applyFont="1" applyAlignment="1">
      <alignment horizontal="center" vertical="center"/>
    </xf>
    <xf numFmtId="0" fontId="0" fillId="0" borderId="16" xfId="0" applyBorder="1">
      <alignment vertical="center"/>
    </xf>
    <xf numFmtId="0" fontId="0" fillId="0" borderId="17" xfId="0" applyBorder="1">
      <alignment vertical="center"/>
    </xf>
    <xf numFmtId="0" fontId="49" fillId="0" borderId="0" xfId="0" applyFont="1">
      <alignment vertical="center"/>
    </xf>
    <xf numFmtId="14" fontId="2" fillId="0" borderId="0" xfId="0" applyNumberFormat="1" applyFont="1" applyAlignment="1">
      <alignment horizontal="left" vertical="center"/>
    </xf>
    <xf numFmtId="0" fontId="51" fillId="0" borderId="0" xfId="0" applyFont="1">
      <alignment vertical="center"/>
    </xf>
    <xf numFmtId="0" fontId="2" fillId="17" borderId="0" xfId="0" applyFont="1" applyFill="1">
      <alignment vertical="center"/>
    </xf>
    <xf numFmtId="0" fontId="52" fillId="0" borderId="0" xfId="0" applyFont="1" applyProtection="1">
      <alignment vertical="center"/>
      <protection locked="0"/>
    </xf>
    <xf numFmtId="0" fontId="2" fillId="17" borderId="0" xfId="0" applyFont="1" applyFill="1" applyProtection="1">
      <alignment vertical="center"/>
      <protection locked="0"/>
    </xf>
    <xf numFmtId="0" fontId="7" fillId="0" borderId="0" xfId="0" applyFont="1" applyAlignment="1">
      <alignment horizontal="left" vertical="center"/>
    </xf>
    <xf numFmtId="0" fontId="53"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pplyProtection="1">
      <alignment horizontal="center" vertical="center"/>
      <protection locked="0"/>
    </xf>
    <xf numFmtId="0" fontId="2" fillId="0" borderId="0" xfId="0" applyFont="1" applyProtection="1">
      <alignment vertical="center"/>
      <protection locked="0"/>
    </xf>
    <xf numFmtId="0" fontId="2" fillId="0" borderId="0" xfId="0" applyFont="1" applyAlignment="1">
      <alignment horizontal="left" vertical="center" wrapText="1"/>
    </xf>
    <xf numFmtId="0" fontId="6" fillId="0" borderId="42" xfId="0" applyFont="1" applyBorder="1" applyAlignment="1"/>
    <xf numFmtId="41" fontId="58" fillId="17" borderId="43" xfId="0" applyNumberFormat="1" applyFont="1" applyFill="1" applyBorder="1" applyAlignment="1" applyProtection="1">
      <alignment horizontal="right"/>
      <protection locked="0"/>
    </xf>
    <xf numFmtId="41" fontId="18" fillId="0" borderId="43" xfId="0" applyNumberFormat="1" applyFont="1" applyBorder="1" applyAlignment="1">
      <alignment horizontal="right"/>
    </xf>
    <xf numFmtId="0" fontId="6" fillId="0" borderId="44" xfId="0" applyFont="1" applyBorder="1" applyAlignment="1"/>
    <xf numFmtId="41" fontId="59" fillId="0" borderId="0" xfId="0" applyNumberFormat="1" applyFont="1" applyAlignment="1" applyProtection="1">
      <alignment horizontal="center"/>
      <protection locked="0"/>
    </xf>
    <xf numFmtId="0" fontId="7" fillId="0" borderId="0" xfId="0" applyFont="1" applyAlignment="1"/>
    <xf numFmtId="41" fontId="59" fillId="0" borderId="0" xfId="0" applyNumberFormat="1" applyFont="1" applyAlignment="1" applyProtection="1">
      <alignment horizontal="right"/>
      <protection locked="0"/>
    </xf>
    <xf numFmtId="41" fontId="59" fillId="0" borderId="0" xfId="0" applyNumberFormat="1" applyFont="1" applyAlignment="1">
      <alignment horizontal="right"/>
    </xf>
    <xf numFmtId="41" fontId="60" fillId="0" borderId="15" xfId="0" applyNumberFormat="1" applyFont="1" applyBorder="1" applyAlignment="1">
      <alignment horizontal="center" vertical="center"/>
    </xf>
    <xf numFmtId="41" fontId="59" fillId="0" borderId="16" xfId="0" applyNumberFormat="1" applyFont="1" applyBorder="1" applyAlignment="1">
      <alignment horizontal="center"/>
    </xf>
    <xf numFmtId="0" fontId="7" fillId="0" borderId="16" xfId="0" applyFont="1" applyBorder="1" applyAlignment="1"/>
    <xf numFmtId="41" fontId="59" fillId="0" borderId="16" xfId="0" applyNumberFormat="1" applyFont="1" applyBorder="1" applyAlignment="1">
      <alignment horizontal="right"/>
    </xf>
    <xf numFmtId="0" fontId="51" fillId="0" borderId="0" xfId="0" applyFont="1" applyAlignment="1">
      <alignment vertical="top"/>
    </xf>
    <xf numFmtId="0" fontId="4" fillId="0" borderId="0" xfId="0" applyFont="1" applyAlignment="1">
      <alignment vertical="top"/>
    </xf>
    <xf numFmtId="0" fontId="52" fillId="14" borderId="9" xfId="0" applyFont="1" applyFill="1" applyBorder="1">
      <alignment vertical="center"/>
    </xf>
    <xf numFmtId="0" fontId="53" fillId="14" borderId="10" xfId="0" applyFont="1" applyFill="1" applyBorder="1" applyAlignment="1">
      <alignment horizontal="center" vertical="center"/>
    </xf>
    <xf numFmtId="0" fontId="24" fillId="6" borderId="33" xfId="0" applyFont="1" applyFill="1" applyBorder="1">
      <alignment vertical="center"/>
    </xf>
    <xf numFmtId="0" fontId="2" fillId="6" borderId="1" xfId="0" applyFont="1" applyFill="1" applyBorder="1" applyProtection="1">
      <alignment vertical="center"/>
      <protection locked="0"/>
    </xf>
    <xf numFmtId="0" fontId="24" fillId="15" borderId="33" xfId="0" applyFont="1" applyFill="1" applyBorder="1">
      <alignment vertical="center"/>
    </xf>
    <xf numFmtId="0" fontId="2" fillId="15" borderId="1" xfId="0" applyFont="1" applyFill="1" applyBorder="1" applyProtection="1">
      <alignment vertical="center"/>
      <protection locked="0"/>
    </xf>
    <xf numFmtId="0" fontId="24" fillId="15" borderId="12" xfId="0" applyFont="1" applyFill="1" applyBorder="1">
      <alignment vertical="center"/>
    </xf>
    <xf numFmtId="0" fontId="66" fillId="0" borderId="0" xfId="0" applyFont="1">
      <alignment vertical="center"/>
    </xf>
    <xf numFmtId="0" fontId="67" fillId="0" borderId="0" xfId="0" applyFont="1">
      <alignment vertical="center"/>
    </xf>
    <xf numFmtId="42" fontId="66" fillId="0" borderId="0" xfId="0" applyNumberFormat="1" applyFont="1">
      <alignment vertical="center"/>
    </xf>
    <xf numFmtId="0" fontId="2" fillId="18" borderId="0" xfId="0" applyFont="1" applyFill="1">
      <alignment vertical="center"/>
    </xf>
    <xf numFmtId="0" fontId="52" fillId="18" borderId="0" xfId="0" applyFont="1" applyFill="1" applyProtection="1">
      <alignment vertical="center"/>
      <protection locked="0"/>
    </xf>
    <xf numFmtId="0" fontId="7" fillId="0" borderId="0" xfId="0" applyFont="1" applyAlignment="1">
      <alignment horizontal="center" vertical="center"/>
    </xf>
    <xf numFmtId="0" fontId="6" fillId="0" borderId="0" xfId="0" applyFont="1" applyAlignment="1">
      <alignment horizontal="center" vertical="center"/>
    </xf>
    <xf numFmtId="41" fontId="2" fillId="0" borderId="0" xfId="0" applyNumberFormat="1" applyFont="1" applyAlignment="1">
      <alignment horizontal="center" vertical="center"/>
    </xf>
    <xf numFmtId="41" fontId="68" fillId="0" borderId="0" xfId="0" applyNumberFormat="1" applyFont="1" applyAlignment="1">
      <alignment horizontal="center" vertical="center"/>
    </xf>
    <xf numFmtId="0" fontId="10" fillId="0" borderId="0" xfId="0" applyFont="1" applyAlignment="1" applyProtection="1">
      <alignment horizontal="left" vertical="center" wrapText="1" indent="1"/>
      <protection locked="0"/>
    </xf>
    <xf numFmtId="41" fontId="58" fillId="18" borderId="43" xfId="0" applyNumberFormat="1" applyFont="1" applyFill="1" applyBorder="1" applyAlignment="1" applyProtection="1">
      <alignment horizontal="right"/>
      <protection locked="0"/>
    </xf>
    <xf numFmtId="0" fontId="7" fillId="0" borderId="17" xfId="0" applyFont="1" applyBorder="1" applyAlignment="1"/>
    <xf numFmtId="0" fontId="2" fillId="18" borderId="0" xfId="0" applyFont="1" applyFill="1" applyProtection="1">
      <alignment vertical="center"/>
      <protection locked="0"/>
    </xf>
    <xf numFmtId="0" fontId="6" fillId="0" borderId="0" xfId="0" applyFont="1" applyAlignment="1">
      <alignment horizontal="left" vertical="center" wrapText="1"/>
    </xf>
    <xf numFmtId="0" fontId="6" fillId="0" borderId="31" xfId="0" applyFont="1" applyBorder="1" applyAlignment="1">
      <alignment horizontal="center" vertical="center"/>
    </xf>
    <xf numFmtId="41" fontId="58" fillId="0" borderId="31" xfId="0" applyNumberFormat="1" applyFont="1" applyBorder="1" applyAlignment="1" applyProtection="1">
      <alignment horizontal="center" vertical="center"/>
      <protection locked="0"/>
    </xf>
    <xf numFmtId="41" fontId="58" fillId="0" borderId="32" xfId="0" applyNumberFormat="1" applyFont="1" applyBorder="1" applyAlignment="1" applyProtection="1">
      <alignment horizontal="center" vertical="center"/>
      <protection locked="0"/>
    </xf>
    <xf numFmtId="0" fontId="4" fillId="19" borderId="0" xfId="0" applyFont="1" applyFill="1">
      <alignment vertical="center"/>
    </xf>
    <xf numFmtId="0" fontId="2" fillId="19" borderId="0" xfId="0" applyFont="1" applyFill="1">
      <alignment vertical="center"/>
    </xf>
    <xf numFmtId="0" fontId="7" fillId="19" borderId="0" xfId="0" applyFont="1" applyFill="1">
      <alignment vertical="center"/>
    </xf>
    <xf numFmtId="0" fontId="70" fillId="0" borderId="0" xfId="1" applyFont="1">
      <alignment vertical="center"/>
    </xf>
    <xf numFmtId="0" fontId="52" fillId="14" borderId="30" xfId="0" applyFont="1" applyFill="1" applyBorder="1" applyAlignment="1">
      <alignment horizontal="center" vertical="center"/>
    </xf>
    <xf numFmtId="0" fontId="52" fillId="14" borderId="31" xfId="0" applyFont="1" applyFill="1" applyBorder="1" applyAlignment="1">
      <alignment horizontal="center" vertical="center"/>
    </xf>
    <xf numFmtId="0" fontId="4" fillId="0" borderId="49" xfId="0" applyFont="1" applyBorder="1">
      <alignment vertical="center"/>
    </xf>
    <xf numFmtId="42" fontId="42" fillId="0" borderId="50" xfId="0" applyNumberFormat="1" applyFont="1" applyBorder="1">
      <alignment vertical="center"/>
    </xf>
    <xf numFmtId="0" fontId="4" fillId="8" borderId="33" xfId="0" applyFont="1" applyFill="1" applyBorder="1" applyAlignment="1">
      <alignment vertical="center" wrapText="1"/>
    </xf>
    <xf numFmtId="42" fontId="42" fillId="8" borderId="1" xfId="0" applyNumberFormat="1" applyFont="1" applyFill="1" applyBorder="1">
      <alignment vertical="center"/>
    </xf>
    <xf numFmtId="0" fontId="4" fillId="0" borderId="12" xfId="0" applyFont="1" applyBorder="1">
      <alignment vertical="center"/>
    </xf>
    <xf numFmtId="42" fontId="42" fillId="0" borderId="13" xfId="0" applyNumberFormat="1" applyFont="1" applyBorder="1">
      <alignment vertical="center"/>
    </xf>
    <xf numFmtId="0" fontId="4" fillId="8" borderId="12" xfId="0" applyFont="1" applyFill="1" applyBorder="1" applyAlignment="1">
      <alignment vertical="center" wrapText="1"/>
    </xf>
    <xf numFmtId="42" fontId="42" fillId="8" borderId="13" xfId="0" applyNumberFormat="1" applyFont="1" applyFill="1" applyBorder="1">
      <alignment vertical="center"/>
    </xf>
    <xf numFmtId="0" fontId="53" fillId="20" borderId="42" xfId="0" applyFont="1" applyFill="1" applyBorder="1" applyAlignment="1">
      <alignment horizontal="center" vertical="center"/>
    </xf>
    <xf numFmtId="0" fontId="53" fillId="20" borderId="43" xfId="0" applyFont="1" applyFill="1" applyBorder="1" applyAlignment="1">
      <alignment horizontal="center" vertical="center"/>
    </xf>
    <xf numFmtId="0" fontId="53" fillId="20" borderId="12" xfId="0" applyFont="1" applyFill="1" applyBorder="1" applyAlignment="1">
      <alignment horizontal="center" vertical="center"/>
    </xf>
    <xf numFmtId="0" fontId="53" fillId="20" borderId="14" xfId="0" applyFont="1" applyFill="1" applyBorder="1" applyAlignment="1">
      <alignment horizontal="center" vertical="center"/>
    </xf>
    <xf numFmtId="0" fontId="53" fillId="20" borderId="12" xfId="0" applyFont="1" applyFill="1" applyBorder="1" applyAlignment="1">
      <alignment horizontal="center" vertical="center" wrapText="1"/>
    </xf>
    <xf numFmtId="0" fontId="53" fillId="20" borderId="14" xfId="0" applyFont="1" applyFill="1" applyBorder="1" applyAlignment="1">
      <alignment horizontal="center" vertical="center" wrapText="1"/>
    </xf>
    <xf numFmtId="42" fontId="75" fillId="0" borderId="37" xfId="0" applyNumberFormat="1" applyFont="1" applyBorder="1" applyAlignment="1">
      <alignment horizontal="right" vertical="center"/>
    </xf>
    <xf numFmtId="42" fontId="76" fillId="0" borderId="34" xfId="0" applyNumberFormat="1" applyFont="1" applyBorder="1" applyAlignment="1">
      <alignment horizontal="right" vertical="center"/>
    </xf>
    <xf numFmtId="42" fontId="75" fillId="0" borderId="33" xfId="0" applyNumberFormat="1" applyFont="1" applyBorder="1" applyAlignment="1">
      <alignment horizontal="right" vertical="center" wrapText="1"/>
    </xf>
    <xf numFmtId="42" fontId="76" fillId="0" borderId="29" xfId="0" applyNumberFormat="1" applyFont="1" applyBorder="1" applyAlignment="1">
      <alignment horizontal="right" vertical="center" wrapText="1"/>
    </xf>
    <xf numFmtId="42" fontId="78" fillId="6" borderId="33" xfId="0" applyNumberFormat="1" applyFont="1" applyFill="1" applyBorder="1" applyAlignment="1">
      <alignment horizontal="right" vertical="center"/>
    </xf>
    <xf numFmtId="42" fontId="79" fillId="6" borderId="29" xfId="0" applyNumberFormat="1" applyFont="1" applyFill="1" applyBorder="1" applyAlignment="1">
      <alignment horizontal="right" vertical="center"/>
    </xf>
    <xf numFmtId="42" fontId="75" fillId="6" borderId="33" xfId="0" applyNumberFormat="1" applyFont="1" applyFill="1" applyBorder="1" applyAlignment="1">
      <alignment horizontal="right" vertical="center" wrapText="1"/>
    </xf>
    <xf numFmtId="42" fontId="76" fillId="6" borderId="29" xfId="0" applyNumberFormat="1" applyFont="1" applyFill="1" applyBorder="1" applyAlignment="1">
      <alignment horizontal="right" vertical="center" wrapText="1"/>
    </xf>
    <xf numFmtId="42" fontId="78" fillId="6" borderId="25" xfId="0" applyNumberFormat="1" applyFont="1" applyFill="1" applyBorder="1" applyAlignment="1">
      <alignment horizontal="right" vertical="center"/>
    </xf>
    <xf numFmtId="42" fontId="79" fillId="6" borderId="27" xfId="0" applyNumberFormat="1" applyFont="1" applyFill="1" applyBorder="1" applyAlignment="1">
      <alignment horizontal="right" vertical="center"/>
    </xf>
    <xf numFmtId="0" fontId="53" fillId="21" borderId="42" xfId="0" applyFont="1" applyFill="1" applyBorder="1" applyAlignment="1">
      <alignment horizontal="center" vertical="center"/>
    </xf>
    <xf numFmtId="0" fontId="53" fillId="21" borderId="43" xfId="0" applyFont="1" applyFill="1" applyBorder="1" applyAlignment="1">
      <alignment horizontal="center" vertical="center"/>
    </xf>
    <xf numFmtId="0" fontId="53" fillId="21" borderId="12" xfId="0" applyFont="1" applyFill="1" applyBorder="1" applyAlignment="1">
      <alignment horizontal="center" vertical="center"/>
    </xf>
    <xf numFmtId="0" fontId="53" fillId="21" borderId="38" xfId="0" applyFont="1" applyFill="1" applyBorder="1" applyAlignment="1">
      <alignment horizontal="center" vertical="center"/>
    </xf>
    <xf numFmtId="0" fontId="53" fillId="21" borderId="54" xfId="0" applyFont="1" applyFill="1" applyBorder="1" applyAlignment="1">
      <alignment horizontal="center" vertical="center" wrapText="1"/>
    </xf>
    <xf numFmtId="0" fontId="53" fillId="21" borderId="14" xfId="0" applyFont="1" applyFill="1" applyBorder="1" applyAlignment="1">
      <alignment horizontal="center" vertical="center" wrapText="1"/>
    </xf>
    <xf numFmtId="0" fontId="53" fillId="21" borderId="12" xfId="0" applyFont="1" applyFill="1" applyBorder="1" applyAlignment="1">
      <alignment horizontal="center" vertical="center" wrapText="1"/>
    </xf>
    <xf numFmtId="42" fontId="75" fillId="0" borderId="33" xfId="0" applyNumberFormat="1" applyFont="1" applyBorder="1">
      <alignment vertical="center"/>
    </xf>
    <xf numFmtId="42" fontId="76" fillId="0" borderId="29" xfId="0" applyNumberFormat="1" applyFont="1" applyBorder="1">
      <alignment vertical="center"/>
    </xf>
    <xf numFmtId="42" fontId="75" fillId="0" borderId="48" xfId="0" applyNumberFormat="1" applyFont="1" applyBorder="1">
      <alignment vertical="center"/>
    </xf>
    <xf numFmtId="42" fontId="76" fillId="0" borderId="34" xfId="0" applyNumberFormat="1" applyFont="1" applyBorder="1">
      <alignment vertical="center"/>
    </xf>
    <xf numFmtId="42" fontId="76" fillId="0" borderId="58" xfId="0" applyNumberFormat="1" applyFont="1" applyBorder="1">
      <alignment vertical="center"/>
    </xf>
    <xf numFmtId="42" fontId="75" fillId="18" borderId="33" xfId="0" applyNumberFormat="1" applyFont="1" applyFill="1" applyBorder="1">
      <alignment vertical="center"/>
    </xf>
    <xf numFmtId="42" fontId="76" fillId="18" borderId="29" xfId="0" applyNumberFormat="1" applyFont="1" applyFill="1" applyBorder="1">
      <alignment vertical="center"/>
    </xf>
    <xf numFmtId="42" fontId="75" fillId="18" borderId="48" xfId="0" applyNumberFormat="1" applyFont="1" applyFill="1" applyBorder="1">
      <alignment vertical="center"/>
    </xf>
    <xf numFmtId="42" fontId="76" fillId="18" borderId="34" xfId="0" applyNumberFormat="1" applyFont="1" applyFill="1" applyBorder="1">
      <alignment vertical="center"/>
    </xf>
    <xf numFmtId="42" fontId="76" fillId="18" borderId="58" xfId="0" applyNumberFormat="1" applyFont="1" applyFill="1" applyBorder="1">
      <alignment vertical="center"/>
    </xf>
    <xf numFmtId="42" fontId="83" fillId="0" borderId="33" xfId="0" applyNumberFormat="1" applyFont="1" applyBorder="1">
      <alignment vertical="center"/>
    </xf>
    <xf numFmtId="42" fontId="81" fillId="0" borderId="29" xfId="0" applyNumberFormat="1" applyFont="1" applyBorder="1">
      <alignment vertical="center"/>
    </xf>
    <xf numFmtId="42" fontId="83" fillId="0" borderId="48" xfId="0" applyNumberFormat="1" applyFont="1" applyBorder="1">
      <alignment vertical="center"/>
    </xf>
    <xf numFmtId="42" fontId="81" fillId="0" borderId="34" xfId="0" applyNumberFormat="1" applyFont="1" applyBorder="1">
      <alignment vertical="center"/>
    </xf>
    <xf numFmtId="42" fontId="81" fillId="0" borderId="58" xfId="0" applyNumberFormat="1" applyFont="1" applyBorder="1">
      <alignment vertical="center"/>
    </xf>
    <xf numFmtId="0" fontId="87" fillId="23" borderId="1" xfId="0" applyFont="1" applyFill="1" applyBorder="1" applyAlignment="1">
      <alignment horizontal="center" vertical="center"/>
    </xf>
    <xf numFmtId="0" fontId="89" fillId="0" borderId="0" xfId="0" applyFont="1">
      <alignment vertical="center"/>
    </xf>
    <xf numFmtId="0" fontId="69" fillId="0" borderId="0" xfId="1" applyFont="1" applyFill="1" applyAlignment="1">
      <alignment horizontal="center" vertical="center"/>
    </xf>
    <xf numFmtId="0" fontId="6" fillId="0" borderId="0" xfId="0" applyFont="1" applyAlignment="1">
      <alignment horizontal="left" vertical="center" wrapText="1" indent="5"/>
    </xf>
    <xf numFmtId="0" fontId="56" fillId="0" borderId="0" xfId="0" applyFont="1">
      <alignment vertical="center"/>
    </xf>
    <xf numFmtId="14" fontId="36" fillId="8" borderId="2" xfId="0" applyNumberFormat="1" applyFont="1" applyFill="1" applyBorder="1" applyAlignment="1" applyProtection="1">
      <alignment horizontal="left" vertical="center"/>
      <protection locked="0"/>
    </xf>
    <xf numFmtId="0" fontId="39" fillId="9" borderId="62" xfId="0" applyFont="1" applyFill="1" applyBorder="1" applyAlignment="1">
      <alignment horizontal="center" vertical="center" wrapText="1"/>
    </xf>
    <xf numFmtId="0" fontId="4" fillId="0" borderId="0" xfId="0" applyFont="1" applyAlignment="1">
      <alignment vertical="center" wrapText="1"/>
    </xf>
    <xf numFmtId="42" fontId="42" fillId="0" borderId="0" xfId="0" applyNumberFormat="1" applyFont="1">
      <alignment vertical="center"/>
    </xf>
    <xf numFmtId="0" fontId="7" fillId="0" borderId="0" xfId="0" applyFont="1" applyAlignment="1">
      <alignment horizontal="justify" vertical="center" wrapText="1"/>
    </xf>
    <xf numFmtId="42" fontId="33" fillId="8" borderId="10" xfId="0" applyNumberFormat="1" applyFont="1" applyFill="1" applyBorder="1">
      <alignment vertical="center"/>
    </xf>
    <xf numFmtId="42" fontId="33" fillId="8" borderId="26" xfId="0" applyNumberFormat="1" applyFont="1" applyFill="1" applyBorder="1">
      <alignment vertical="center"/>
    </xf>
    <xf numFmtId="0" fontId="4" fillId="0" borderId="20" xfId="0" applyFont="1" applyBorder="1" applyAlignment="1">
      <alignment vertical="center" wrapText="1"/>
    </xf>
    <xf numFmtId="42" fontId="33" fillId="0" borderId="10" xfId="0" applyNumberFormat="1" applyFont="1" applyBorder="1">
      <alignment vertical="center"/>
    </xf>
    <xf numFmtId="42" fontId="33" fillId="0" borderId="26" xfId="0" applyNumberFormat="1" applyFont="1" applyBorder="1">
      <alignment vertical="center"/>
    </xf>
    <xf numFmtId="0" fontId="7" fillId="0" borderId="42" xfId="0" quotePrefix="1" applyFont="1" applyBorder="1" applyAlignment="1"/>
    <xf numFmtId="42" fontId="91" fillId="0" borderId="43" xfId="0" applyNumberFormat="1" applyFont="1" applyBorder="1">
      <alignment vertical="center"/>
    </xf>
    <xf numFmtId="0" fontId="90" fillId="0" borderId="0" xfId="0" applyFont="1">
      <alignment vertical="center"/>
    </xf>
    <xf numFmtId="42" fontId="93" fillId="0" borderId="0" xfId="0" applyNumberFormat="1" applyFont="1">
      <alignment vertical="center"/>
    </xf>
    <xf numFmtId="42" fontId="91" fillId="0" borderId="45" xfId="0" applyNumberFormat="1" applyFont="1" applyBorder="1">
      <alignment vertical="center"/>
    </xf>
    <xf numFmtId="0" fontId="7" fillId="0" borderId="66" xfId="0" quotePrefix="1" applyFont="1" applyBorder="1" applyAlignment="1"/>
    <xf numFmtId="0" fontId="52" fillId="0" borderId="0" xfId="0" applyFont="1">
      <alignment vertical="center"/>
    </xf>
    <xf numFmtId="42" fontId="91" fillId="0" borderId="31" xfId="0" applyNumberFormat="1" applyFont="1" applyBorder="1">
      <alignment vertical="center"/>
    </xf>
    <xf numFmtId="42" fontId="91" fillId="7" borderId="52" xfId="0" applyNumberFormat="1" applyFont="1" applyFill="1" applyBorder="1">
      <alignment vertical="center"/>
    </xf>
    <xf numFmtId="0" fontId="7" fillId="7" borderId="36" xfId="0" quotePrefix="1" applyFont="1" applyFill="1" applyBorder="1" applyAlignment="1"/>
    <xf numFmtId="42" fontId="91" fillId="7" borderId="43" xfId="0" applyNumberFormat="1" applyFont="1" applyFill="1" applyBorder="1">
      <alignment vertical="center"/>
    </xf>
    <xf numFmtId="0" fontId="7" fillId="7" borderId="42" xfId="0" quotePrefix="1" applyFont="1" applyFill="1" applyBorder="1" applyAlignment="1"/>
    <xf numFmtId="0" fontId="90" fillId="0" borderId="0" xfId="0" applyFont="1" applyAlignment="1">
      <alignment horizontal="left" vertical="center"/>
    </xf>
    <xf numFmtId="0" fontId="6" fillId="0" borderId="27" xfId="0" applyFont="1" applyBorder="1">
      <alignment vertical="center"/>
    </xf>
    <xf numFmtId="0" fontId="2" fillId="0" borderId="24" xfId="0" applyFont="1" applyBorder="1">
      <alignment vertical="center"/>
    </xf>
    <xf numFmtId="0" fontId="6" fillId="7" borderId="27" xfId="0" applyFont="1" applyFill="1" applyBorder="1">
      <alignment vertical="center"/>
    </xf>
    <xf numFmtId="0" fontId="6" fillId="7" borderId="24" xfId="0" applyFont="1" applyFill="1" applyBorder="1">
      <alignment vertical="center"/>
    </xf>
    <xf numFmtId="0" fontId="53" fillId="25" borderId="31" xfId="0" applyFont="1" applyFill="1" applyBorder="1" applyAlignment="1">
      <alignment horizontal="center" vertical="center"/>
    </xf>
    <xf numFmtId="41" fontId="94" fillId="0" borderId="0" xfId="0" applyNumberFormat="1" applyFont="1" applyProtection="1">
      <alignment vertical="center"/>
      <protection locked="0"/>
    </xf>
    <xf numFmtId="0" fontId="4" fillId="0" borderId="0" xfId="0" applyFont="1" applyAlignment="1">
      <alignment horizontal="left" vertical="center" wrapText="1"/>
    </xf>
    <xf numFmtId="0" fontId="107" fillId="0" borderId="76" xfId="0" applyFont="1" applyBorder="1" applyAlignment="1">
      <alignment horizontal="justify" vertical="center" wrapText="1"/>
    </xf>
    <xf numFmtId="0" fontId="107" fillId="0" borderId="8" xfId="0" applyFont="1" applyBorder="1" applyAlignment="1">
      <alignment horizontal="justify" vertical="center" wrapText="1"/>
    </xf>
    <xf numFmtId="0" fontId="107" fillId="0" borderId="74" xfId="0" applyFont="1" applyBorder="1" applyAlignment="1">
      <alignment horizontal="justify" vertical="center" wrapText="1"/>
    </xf>
    <xf numFmtId="0" fontId="108" fillId="0" borderId="74" xfId="0" applyFont="1" applyBorder="1" applyAlignment="1">
      <alignment horizontal="justify" vertical="center" wrapText="1"/>
    </xf>
    <xf numFmtId="0" fontId="7" fillId="0" borderId="8" xfId="0" applyFont="1" applyBorder="1" applyAlignment="1">
      <alignment vertical="center" wrapText="1"/>
    </xf>
    <xf numFmtId="0" fontId="101" fillId="0" borderId="74" xfId="0" applyFont="1" applyBorder="1" applyAlignment="1">
      <alignment vertical="center" wrapText="1"/>
    </xf>
    <xf numFmtId="0" fontId="7" fillId="0" borderId="74" xfId="0" applyFont="1" applyBorder="1" applyAlignment="1">
      <alignment vertical="center" wrapText="1"/>
    </xf>
    <xf numFmtId="0" fontId="7" fillId="0" borderId="71" xfId="0" quotePrefix="1" applyFont="1" applyBorder="1" applyAlignment="1">
      <alignment horizontal="right" vertical="center" wrapText="1"/>
    </xf>
    <xf numFmtId="0" fontId="101" fillId="0" borderId="73" xfId="0" quotePrefix="1" applyFont="1" applyBorder="1" applyAlignment="1">
      <alignment horizontal="right" vertical="center" wrapText="1"/>
    </xf>
    <xf numFmtId="0" fontId="0" fillId="0" borderId="0" xfId="0" applyAlignment="1">
      <alignment horizontal="right" vertical="center"/>
    </xf>
    <xf numFmtId="0" fontId="7" fillId="0" borderId="73" xfId="0" quotePrefix="1" applyFont="1" applyBorder="1" applyAlignment="1">
      <alignment horizontal="right" vertical="center" wrapText="1"/>
    </xf>
    <xf numFmtId="0" fontId="101" fillId="0" borderId="8" xfId="0" applyFont="1" applyBorder="1" applyAlignment="1">
      <alignment vertical="center" wrapText="1"/>
    </xf>
    <xf numFmtId="0" fontId="101" fillId="0" borderId="71" xfId="0" quotePrefix="1" applyFont="1" applyBorder="1" applyAlignment="1">
      <alignment horizontal="right" vertical="center" wrapText="1"/>
    </xf>
    <xf numFmtId="41" fontId="111" fillId="7" borderId="13" xfId="0" applyNumberFormat="1" applyFont="1" applyFill="1" applyBorder="1" applyProtection="1">
      <alignment vertical="center"/>
      <protection locked="0"/>
    </xf>
    <xf numFmtId="0" fontId="2" fillId="6" borderId="0" xfId="0" applyFont="1" applyFill="1">
      <alignment vertical="center"/>
    </xf>
    <xf numFmtId="0" fontId="0" fillId="6" borderId="0" xfId="0" applyFill="1" applyAlignment="1">
      <alignment horizontal="right" vertical="center"/>
    </xf>
    <xf numFmtId="0" fontId="2" fillId="7" borderId="22" xfId="0" applyFont="1" applyFill="1" applyBorder="1" applyAlignment="1">
      <alignment horizontal="center" vertical="top"/>
    </xf>
    <xf numFmtId="0" fontId="2" fillId="7" borderId="21" xfId="0" applyFont="1" applyFill="1" applyBorder="1" applyAlignment="1">
      <alignment horizontal="center" vertical="top"/>
    </xf>
    <xf numFmtId="41" fontId="25" fillId="6" borderId="1" xfId="0" applyNumberFormat="1" applyFont="1" applyFill="1" applyBorder="1" applyAlignment="1">
      <alignment horizontal="right" vertical="center" wrapText="1"/>
    </xf>
    <xf numFmtId="41" fontId="41" fillId="6" borderId="1" xfId="0" applyNumberFormat="1" applyFont="1" applyFill="1" applyBorder="1" applyAlignment="1">
      <alignment horizontal="right" vertical="center" wrapText="1"/>
    </xf>
    <xf numFmtId="41" fontId="25" fillId="0" borderId="1" xfId="0" applyNumberFormat="1" applyFont="1" applyBorder="1" applyAlignment="1">
      <alignment horizontal="right" vertical="center" wrapText="1"/>
    </xf>
    <xf numFmtId="41" fontId="41" fillId="0" borderId="1" xfId="0" applyNumberFormat="1" applyFont="1" applyBorder="1" applyAlignment="1">
      <alignment horizontal="right" vertical="center" wrapText="1"/>
    </xf>
    <xf numFmtId="41" fontId="25" fillId="6" borderId="13" xfId="0" applyNumberFormat="1" applyFont="1" applyFill="1" applyBorder="1" applyAlignment="1">
      <alignment horizontal="right" vertical="center" wrapText="1"/>
    </xf>
    <xf numFmtId="41" fontId="41" fillId="6" borderId="13" xfId="0" applyNumberFormat="1" applyFont="1" applyFill="1" applyBorder="1" applyAlignment="1">
      <alignment horizontal="right" vertical="center" wrapText="1"/>
    </xf>
    <xf numFmtId="178" fontId="41" fillId="6" borderId="1" xfId="0" applyNumberFormat="1" applyFont="1" applyFill="1" applyBorder="1" applyAlignment="1">
      <alignment horizontal="right" vertical="center" wrapText="1"/>
    </xf>
    <xf numFmtId="178" fontId="25" fillId="6" borderId="1" xfId="0" applyNumberFormat="1" applyFont="1" applyFill="1" applyBorder="1" applyAlignment="1">
      <alignment horizontal="right" vertical="center" wrapText="1"/>
    </xf>
    <xf numFmtId="41" fontId="25" fillId="0" borderId="10" xfId="0" applyNumberFormat="1" applyFont="1" applyBorder="1" applyAlignment="1">
      <alignment horizontal="right" vertical="center" wrapText="1"/>
    </xf>
    <xf numFmtId="41" fontId="41" fillId="0" borderId="10" xfId="0" applyNumberFormat="1" applyFont="1" applyBorder="1" applyAlignment="1">
      <alignment horizontal="right" vertical="center" wrapText="1"/>
    </xf>
    <xf numFmtId="41" fontId="25" fillId="0" borderId="13" xfId="0" applyNumberFormat="1" applyFont="1" applyBorder="1" applyAlignment="1">
      <alignment horizontal="right" vertical="center" wrapText="1"/>
    </xf>
    <xf numFmtId="41" fontId="41" fillId="0" borderId="13" xfId="0" applyNumberFormat="1" applyFont="1" applyBorder="1" applyAlignment="1">
      <alignment horizontal="right" vertical="center" wrapText="1"/>
    </xf>
    <xf numFmtId="41" fontId="25" fillId="0" borderId="31" xfId="0" applyNumberFormat="1" applyFont="1" applyBorder="1" applyAlignment="1">
      <alignment horizontal="right" vertical="center" wrapText="1"/>
    </xf>
    <xf numFmtId="41" fontId="41" fillId="0" borderId="31" xfId="0" applyNumberFormat="1" applyFont="1" applyBorder="1" applyAlignment="1">
      <alignment horizontal="right" vertical="center" wrapText="1"/>
    </xf>
    <xf numFmtId="178" fontId="41" fillId="0" borderId="1" xfId="0" applyNumberFormat="1" applyFont="1" applyBorder="1" applyAlignment="1">
      <alignment horizontal="right" vertical="center" wrapText="1"/>
    </xf>
    <xf numFmtId="178" fontId="25" fillId="0" borderId="1" xfId="0" applyNumberFormat="1" applyFont="1" applyBorder="1" applyAlignment="1">
      <alignment horizontal="right" vertical="center" wrapText="1"/>
    </xf>
    <xf numFmtId="41" fontId="25" fillId="6" borderId="50" xfId="0" applyNumberFormat="1" applyFont="1" applyFill="1" applyBorder="1" applyAlignment="1">
      <alignment horizontal="right" vertical="center" wrapText="1"/>
    </xf>
    <xf numFmtId="41" fontId="41" fillId="6" borderId="50" xfId="0" applyNumberFormat="1" applyFont="1" applyFill="1" applyBorder="1" applyAlignment="1">
      <alignment horizontal="right" vertical="center" wrapText="1"/>
    </xf>
    <xf numFmtId="41" fontId="26" fillId="16" borderId="50" xfId="0" applyNumberFormat="1" applyFont="1" applyFill="1" applyBorder="1" applyAlignment="1" applyProtection="1">
      <alignment horizontal="right" vertical="center" wrapText="1"/>
      <protection locked="0"/>
    </xf>
    <xf numFmtId="41" fontId="25" fillId="6" borderId="62" xfId="0" applyNumberFormat="1" applyFont="1" applyFill="1" applyBorder="1" applyAlignment="1">
      <alignment horizontal="right" vertical="center" wrapText="1"/>
    </xf>
    <xf numFmtId="41" fontId="41" fillId="6" borderId="62" xfId="0" applyNumberFormat="1" applyFont="1" applyFill="1" applyBorder="1" applyAlignment="1">
      <alignment horizontal="right" vertical="center" wrapText="1"/>
    </xf>
    <xf numFmtId="0" fontId="38" fillId="9" borderId="80" xfId="0" applyFont="1" applyFill="1" applyBorder="1" applyAlignment="1">
      <alignment horizontal="center" vertical="center" wrapText="1"/>
    </xf>
    <xf numFmtId="0" fontId="38" fillId="9" borderId="82" xfId="0" applyFont="1" applyFill="1" applyBorder="1" applyAlignment="1">
      <alignment horizontal="center" vertical="center" wrapText="1"/>
    </xf>
    <xf numFmtId="41" fontId="27" fillId="0" borderId="84" xfId="0" applyNumberFormat="1" applyFont="1" applyBorder="1" applyAlignment="1">
      <alignment horizontal="right" vertical="center" wrapText="1"/>
    </xf>
    <xf numFmtId="41" fontId="27" fillId="6" borderId="84" xfId="0" applyNumberFormat="1" applyFont="1" applyFill="1" applyBorder="1" applyAlignment="1">
      <alignment horizontal="right" vertical="center" wrapText="1"/>
    </xf>
    <xf numFmtId="178" fontId="25" fillId="0" borderId="86" xfId="0" applyNumberFormat="1" applyFont="1" applyBorder="1" applyAlignment="1">
      <alignment horizontal="right" vertical="center" wrapText="1"/>
    </xf>
    <xf numFmtId="178" fontId="41" fillId="0" borderId="86" xfId="0" applyNumberFormat="1" applyFont="1" applyBorder="1" applyAlignment="1">
      <alignment horizontal="right" vertical="center" wrapText="1"/>
    </xf>
    <xf numFmtId="41" fontId="25" fillId="0" borderId="79" xfId="0" applyNumberFormat="1" applyFont="1" applyBorder="1" applyAlignment="1">
      <alignment horizontal="right" vertical="center" wrapText="1"/>
    </xf>
    <xf numFmtId="41" fontId="41" fillId="0" borderId="79" xfId="0" applyNumberFormat="1" applyFont="1" applyBorder="1" applyAlignment="1">
      <alignment horizontal="right" vertical="center" wrapText="1"/>
    </xf>
    <xf numFmtId="41" fontId="26" fillId="13" borderId="79" xfId="0" applyNumberFormat="1" applyFont="1" applyFill="1" applyBorder="1" applyAlignment="1" applyProtection="1">
      <alignment horizontal="right" vertical="center" wrapText="1"/>
      <protection locked="0"/>
    </xf>
    <xf numFmtId="41" fontId="27" fillId="0" borderId="80" xfId="0" applyNumberFormat="1" applyFont="1" applyBorder="1" applyAlignment="1">
      <alignment horizontal="right" vertical="center" wrapText="1"/>
    </xf>
    <xf numFmtId="41" fontId="25" fillId="0" borderId="86" xfId="0" applyNumberFormat="1" applyFont="1" applyBorder="1" applyAlignment="1">
      <alignment horizontal="right" vertical="center" wrapText="1"/>
    </xf>
    <xf numFmtId="41" fontId="41" fillId="0" borderId="86" xfId="0" applyNumberFormat="1" applyFont="1" applyBorder="1" applyAlignment="1">
      <alignment horizontal="right" vertical="center" wrapText="1"/>
    </xf>
    <xf numFmtId="178" fontId="25" fillId="6" borderId="79" xfId="0" applyNumberFormat="1" applyFont="1" applyFill="1" applyBorder="1" applyAlignment="1">
      <alignment horizontal="right" vertical="center" wrapText="1"/>
    </xf>
    <xf numFmtId="178" fontId="41" fillId="6" borderId="79" xfId="0" applyNumberFormat="1" applyFont="1" applyFill="1" applyBorder="1" applyAlignment="1">
      <alignment horizontal="right" vertical="center" wrapText="1"/>
    </xf>
    <xf numFmtId="41" fontId="26" fillId="16" borderId="79" xfId="0" applyNumberFormat="1" applyFont="1" applyFill="1" applyBorder="1" applyAlignment="1" applyProtection="1">
      <alignment horizontal="right" vertical="center" wrapText="1"/>
      <protection locked="0"/>
    </xf>
    <xf numFmtId="41" fontId="27" fillId="6" borderId="80" xfId="0" applyNumberFormat="1" applyFont="1" applyFill="1" applyBorder="1" applyAlignment="1">
      <alignment horizontal="right" vertical="center" wrapText="1"/>
    </xf>
    <xf numFmtId="41" fontId="26" fillId="16" borderId="62" xfId="0" applyNumberFormat="1" applyFont="1" applyFill="1" applyBorder="1" applyAlignment="1" applyProtection="1">
      <alignment horizontal="right" vertical="center" wrapText="1"/>
      <protection locked="0"/>
    </xf>
    <xf numFmtId="41" fontId="27" fillId="0" borderId="91" xfId="0" applyNumberFormat="1" applyFont="1" applyBorder="1" applyAlignment="1">
      <alignment horizontal="right" vertical="center" wrapText="1"/>
    </xf>
    <xf numFmtId="41" fontId="27" fillId="0" borderId="96" xfId="0" applyNumberFormat="1" applyFont="1" applyBorder="1" applyAlignment="1">
      <alignment horizontal="right" vertical="center" wrapText="1"/>
    </xf>
    <xf numFmtId="41" fontId="27" fillId="6" borderId="91" xfId="0" applyNumberFormat="1" applyFont="1" applyFill="1" applyBorder="1" applyAlignment="1">
      <alignment horizontal="right" vertical="center" wrapText="1"/>
    </xf>
    <xf numFmtId="41" fontId="25" fillId="6" borderId="79" xfId="0" applyNumberFormat="1" applyFont="1" applyFill="1" applyBorder="1" applyAlignment="1">
      <alignment horizontal="right" vertical="center" wrapText="1"/>
    </xf>
    <xf numFmtId="41" fontId="41" fillId="6" borderId="79" xfId="0" applyNumberFormat="1" applyFont="1" applyFill="1" applyBorder="1" applyAlignment="1">
      <alignment horizontal="right" vertical="center" wrapText="1"/>
    </xf>
    <xf numFmtId="41" fontId="25" fillId="0" borderId="50" xfId="0" applyNumberFormat="1" applyFont="1" applyBorder="1" applyAlignment="1">
      <alignment horizontal="right" vertical="center" wrapText="1"/>
    </xf>
    <xf numFmtId="41" fontId="41" fillId="0" borderId="50" xfId="0" applyNumberFormat="1" applyFont="1" applyBorder="1" applyAlignment="1">
      <alignment horizontal="right" vertical="center" wrapText="1"/>
    </xf>
    <xf numFmtId="41" fontId="26" fillId="13" borderId="50" xfId="0" applyNumberFormat="1" applyFont="1" applyFill="1" applyBorder="1" applyAlignment="1" applyProtection="1">
      <alignment horizontal="right" vertical="center" wrapText="1"/>
      <protection locked="0"/>
    </xf>
    <xf numFmtId="178" fontId="25" fillId="0" borderId="13" xfId="0" applyNumberFormat="1" applyFont="1" applyBorder="1" applyAlignment="1">
      <alignment horizontal="right" vertical="center" wrapText="1"/>
    </xf>
    <xf numFmtId="178" fontId="41" fillId="0" borderId="13" xfId="0" applyNumberFormat="1" applyFont="1" applyBorder="1" applyAlignment="1">
      <alignment horizontal="right" vertical="center" wrapText="1"/>
    </xf>
    <xf numFmtId="41" fontId="27" fillId="6" borderId="43" xfId="0" applyNumberFormat="1" applyFont="1" applyFill="1" applyBorder="1" applyAlignment="1">
      <alignment horizontal="right" vertical="center" wrapText="1"/>
    </xf>
    <xf numFmtId="41" fontId="33" fillId="17" borderId="89" xfId="0" applyNumberFormat="1" applyFont="1" applyFill="1" applyBorder="1" applyAlignment="1"/>
    <xf numFmtId="41" fontId="26" fillId="13" borderId="86" xfId="0" applyNumberFormat="1" applyFont="1" applyFill="1" applyBorder="1" applyAlignment="1" applyProtection="1">
      <alignment horizontal="right" vertical="center" wrapText="1"/>
      <protection locked="0"/>
    </xf>
    <xf numFmtId="41" fontId="27" fillId="0" borderId="87" xfId="0" applyNumberFormat="1" applyFont="1" applyBorder="1" applyAlignment="1">
      <alignment horizontal="right" vertical="center" wrapText="1"/>
    </xf>
    <xf numFmtId="41" fontId="26" fillId="13" borderId="98" xfId="0" applyNumberFormat="1" applyFont="1" applyFill="1" applyBorder="1" applyAlignment="1" applyProtection="1">
      <alignment horizontal="right" vertical="center" wrapText="1"/>
      <protection locked="0"/>
    </xf>
    <xf numFmtId="41" fontId="25" fillId="6" borderId="93" xfId="0" applyNumberFormat="1" applyFont="1" applyFill="1" applyBorder="1" applyAlignment="1">
      <alignment horizontal="right" vertical="center" wrapText="1"/>
    </xf>
    <xf numFmtId="41" fontId="41" fillId="6" borderId="93" xfId="0" applyNumberFormat="1" applyFont="1" applyFill="1" applyBorder="1" applyAlignment="1">
      <alignment horizontal="right" vertical="center" wrapText="1"/>
    </xf>
    <xf numFmtId="41" fontId="26" fillId="16" borderId="93" xfId="0" applyNumberFormat="1" applyFont="1" applyFill="1" applyBorder="1" applyAlignment="1" applyProtection="1">
      <alignment horizontal="right" vertical="center" wrapText="1"/>
      <protection locked="0"/>
    </xf>
    <xf numFmtId="41" fontId="27" fillId="6" borderId="94" xfId="0" applyNumberFormat="1" applyFont="1" applyFill="1" applyBorder="1" applyAlignment="1">
      <alignment horizontal="right" vertical="center" wrapText="1"/>
    </xf>
    <xf numFmtId="41" fontId="27" fillId="6" borderId="99" xfId="0" applyNumberFormat="1" applyFont="1" applyFill="1" applyBorder="1" applyAlignment="1">
      <alignment horizontal="right" vertical="center" wrapText="1"/>
    </xf>
    <xf numFmtId="41" fontId="26" fillId="16" borderId="97" xfId="0" applyNumberFormat="1" applyFont="1" applyFill="1" applyBorder="1" applyAlignment="1" applyProtection="1">
      <alignment horizontal="right" vertical="center" wrapText="1"/>
      <protection locked="0"/>
    </xf>
    <xf numFmtId="41" fontId="27" fillId="6" borderId="100" xfId="0" applyNumberFormat="1" applyFont="1" applyFill="1" applyBorder="1" applyAlignment="1">
      <alignment horizontal="right" vertical="center" wrapText="1"/>
    </xf>
    <xf numFmtId="178" fontId="25" fillId="6" borderId="93" xfId="0" applyNumberFormat="1" applyFont="1" applyFill="1" applyBorder="1" applyAlignment="1">
      <alignment horizontal="right" vertical="center" wrapText="1"/>
    </xf>
    <xf numFmtId="178" fontId="41" fillId="6" borderId="93" xfId="0" applyNumberFormat="1" applyFont="1" applyFill="1" applyBorder="1" applyAlignment="1">
      <alignment horizontal="right" vertical="center" wrapText="1"/>
    </xf>
    <xf numFmtId="178" fontId="25" fillId="0" borderId="79" xfId="0" applyNumberFormat="1" applyFont="1" applyBorder="1" applyAlignment="1">
      <alignment horizontal="right" vertical="center" wrapText="1"/>
    </xf>
    <xf numFmtId="178" fontId="41" fillId="0" borderId="79" xfId="0" applyNumberFormat="1" applyFont="1" applyBorder="1" applyAlignment="1">
      <alignment horizontal="right" vertical="center" wrapText="1"/>
    </xf>
    <xf numFmtId="0" fontId="112" fillId="0" borderId="0" xfId="0" applyFont="1">
      <alignment vertical="center"/>
    </xf>
    <xf numFmtId="0" fontId="28" fillId="7" borderId="7" xfId="0" applyFont="1" applyFill="1" applyBorder="1" applyAlignment="1">
      <alignment horizontal="center" vertical="center" wrapText="1"/>
    </xf>
    <xf numFmtId="3" fontId="29" fillId="7" borderId="8" xfId="0" applyNumberFormat="1" applyFont="1" applyFill="1" applyBorder="1" applyAlignment="1">
      <alignment horizontal="right" vertical="center" wrapText="1"/>
    </xf>
    <xf numFmtId="41" fontId="27" fillId="7" borderId="8" xfId="0" applyNumberFormat="1" applyFont="1" applyFill="1" applyBorder="1" applyAlignment="1">
      <alignment horizontal="justify" vertical="center" wrapText="1"/>
    </xf>
    <xf numFmtId="0" fontId="2" fillId="27" borderId="0" xfId="0" applyFont="1" applyFill="1" applyProtection="1">
      <alignment vertical="center"/>
      <protection locked="0"/>
    </xf>
    <xf numFmtId="0" fontId="2" fillId="0" borderId="0" xfId="0" applyFont="1" applyAlignment="1">
      <alignment horizontal="right"/>
    </xf>
    <xf numFmtId="42" fontId="75" fillId="29" borderId="33" xfId="0" applyNumberFormat="1" applyFont="1" applyFill="1" applyBorder="1">
      <alignment vertical="center"/>
    </xf>
    <xf numFmtId="42" fontId="76" fillId="29" borderId="29" xfId="0" applyNumberFormat="1" applyFont="1" applyFill="1" applyBorder="1">
      <alignment vertical="center"/>
    </xf>
    <xf numFmtId="42" fontId="75" fillId="29" borderId="48" xfId="0" applyNumberFormat="1" applyFont="1" applyFill="1" applyBorder="1">
      <alignment vertical="center"/>
    </xf>
    <xf numFmtId="42" fontId="76" fillId="29" borderId="34" xfId="0" applyNumberFormat="1" applyFont="1" applyFill="1" applyBorder="1">
      <alignment vertical="center"/>
    </xf>
    <xf numFmtId="42" fontId="76" fillId="29" borderId="58" xfId="0" applyNumberFormat="1" applyFont="1" applyFill="1" applyBorder="1">
      <alignment vertical="center"/>
    </xf>
    <xf numFmtId="0" fontId="116" fillId="0" borderId="0" xfId="0" applyFont="1" applyAlignment="1">
      <alignment horizontal="right" vertical="center"/>
    </xf>
    <xf numFmtId="0" fontId="117" fillId="0" borderId="1" xfId="1" applyFont="1" applyFill="1" applyBorder="1" applyAlignment="1">
      <alignment vertical="center"/>
    </xf>
    <xf numFmtId="0" fontId="118" fillId="0" borderId="1" xfId="1" applyFont="1" applyFill="1" applyBorder="1" applyAlignment="1">
      <alignment vertical="center"/>
    </xf>
    <xf numFmtId="0" fontId="118" fillId="3" borderId="1" xfId="1" applyFont="1" applyFill="1" applyBorder="1" applyAlignment="1">
      <alignment vertical="center"/>
    </xf>
    <xf numFmtId="0" fontId="10" fillId="0" borderId="0" xfId="0" applyFont="1">
      <alignment vertical="center"/>
    </xf>
    <xf numFmtId="0" fontId="113" fillId="0" borderId="0" xfId="0" applyFont="1" applyProtection="1">
      <alignment vertical="center"/>
      <protection locked="0"/>
    </xf>
    <xf numFmtId="0" fontId="119" fillId="0" borderId="0" xfId="0" applyFont="1">
      <alignment vertical="center"/>
    </xf>
    <xf numFmtId="178" fontId="25" fillId="0" borderId="31" xfId="0" applyNumberFormat="1" applyFont="1" applyBorder="1" applyAlignment="1">
      <alignment horizontal="right" vertical="center" wrapText="1"/>
    </xf>
    <xf numFmtId="178" fontId="41" fillId="0" borderId="31" xfId="0" applyNumberFormat="1" applyFont="1" applyBorder="1" applyAlignment="1">
      <alignment horizontal="right" vertical="center" wrapText="1"/>
    </xf>
    <xf numFmtId="41" fontId="27" fillId="0" borderId="95" xfId="0" applyNumberFormat="1" applyFont="1" applyBorder="1" applyAlignment="1">
      <alignment horizontal="right" vertical="center" wrapText="1"/>
    </xf>
    <xf numFmtId="41" fontId="27" fillId="0" borderId="101" xfId="0" applyNumberFormat="1" applyFont="1" applyBorder="1" applyAlignment="1">
      <alignment horizontal="right" vertical="center" wrapText="1"/>
    </xf>
    <xf numFmtId="178" fontId="25" fillId="6" borderId="86" xfId="0" applyNumberFormat="1" applyFont="1" applyFill="1" applyBorder="1" applyAlignment="1">
      <alignment horizontal="right" vertical="center" wrapText="1"/>
    </xf>
    <xf numFmtId="178" fontId="41" fillId="6" borderId="86" xfId="0" applyNumberFormat="1" applyFont="1" applyFill="1" applyBorder="1" applyAlignment="1">
      <alignment horizontal="right" vertical="center" wrapText="1"/>
    </xf>
    <xf numFmtId="41" fontId="27" fillId="6" borderId="87" xfId="0" applyNumberFormat="1" applyFont="1" applyFill="1" applyBorder="1" applyAlignment="1">
      <alignment horizontal="right" vertical="center" wrapText="1"/>
    </xf>
    <xf numFmtId="41" fontId="26" fillId="16" borderId="86" xfId="0" applyNumberFormat="1" applyFont="1" applyFill="1" applyBorder="1" applyAlignment="1" applyProtection="1">
      <alignment horizontal="right" vertical="center" wrapText="1"/>
      <protection locked="0"/>
    </xf>
    <xf numFmtId="0" fontId="38" fillId="9" borderId="79" xfId="0" applyFont="1" applyFill="1" applyBorder="1" applyAlignment="1">
      <alignment horizontal="center" vertical="center" wrapText="1"/>
    </xf>
    <xf numFmtId="0" fontId="38" fillId="9" borderId="62" xfId="0" applyFont="1" applyFill="1" applyBorder="1" applyAlignment="1">
      <alignment horizontal="center" vertical="center" wrapText="1"/>
    </xf>
    <xf numFmtId="0" fontId="40" fillId="0" borderId="0" xfId="0" applyFont="1" applyAlignment="1">
      <alignment horizontal="center" vertical="center" textRotation="90" shrinkToFit="1"/>
    </xf>
    <xf numFmtId="0" fontId="24" fillId="0" borderId="0" xfId="0" applyFont="1" applyAlignment="1">
      <alignment horizontal="left" vertical="center"/>
    </xf>
    <xf numFmtId="41" fontId="25" fillId="0" borderId="0" xfId="0" applyNumberFormat="1" applyFont="1" applyAlignment="1">
      <alignment horizontal="right" vertical="center" wrapText="1"/>
    </xf>
    <xf numFmtId="41" fontId="41" fillId="0" borderId="0" xfId="0" applyNumberFormat="1" applyFont="1" applyAlignment="1">
      <alignment horizontal="right" vertical="center" wrapText="1"/>
    </xf>
    <xf numFmtId="41" fontId="26" fillId="0" borderId="0" xfId="0" applyNumberFormat="1" applyFont="1" applyAlignment="1" applyProtection="1">
      <alignment horizontal="right" vertical="center" wrapText="1"/>
      <protection locked="0"/>
    </xf>
    <xf numFmtId="41" fontId="27" fillId="0" borderId="0" xfId="0" applyNumberFormat="1" applyFont="1" applyAlignment="1">
      <alignment horizontal="right" vertical="center" wrapText="1"/>
    </xf>
    <xf numFmtId="0" fontId="46" fillId="17" borderId="88" xfId="0" applyFont="1" applyFill="1" applyBorder="1" applyAlignment="1">
      <alignment horizontal="center"/>
    </xf>
    <xf numFmtId="0" fontId="35" fillId="0" borderId="0" xfId="0" applyFont="1" applyAlignment="1"/>
    <xf numFmtId="41" fontId="25" fillId="6" borderId="86" xfId="0" applyNumberFormat="1" applyFont="1" applyFill="1" applyBorder="1" applyAlignment="1">
      <alignment horizontal="right" vertical="center" wrapText="1"/>
    </xf>
    <xf numFmtId="41" fontId="41" fillId="6" borderId="86" xfId="0" applyNumberFormat="1" applyFont="1" applyFill="1" applyBorder="1" applyAlignment="1">
      <alignment horizontal="right" vertical="center" wrapText="1"/>
    </xf>
    <xf numFmtId="41" fontId="27" fillId="0" borderId="102" xfId="0" applyNumberFormat="1" applyFont="1" applyBorder="1" applyAlignment="1">
      <alignment horizontal="right" vertical="center" wrapText="1"/>
    </xf>
    <xf numFmtId="41" fontId="25" fillId="6" borderId="97" xfId="0" applyNumberFormat="1" applyFont="1" applyFill="1" applyBorder="1" applyAlignment="1">
      <alignment horizontal="right" vertical="center" wrapText="1"/>
    </xf>
    <xf numFmtId="41" fontId="41" fillId="6" borderId="97" xfId="0" applyNumberFormat="1" applyFont="1" applyFill="1" applyBorder="1" applyAlignment="1">
      <alignment horizontal="right" vertical="center" wrapText="1"/>
    </xf>
    <xf numFmtId="41" fontId="27" fillId="6" borderId="102" xfId="0" applyNumberFormat="1" applyFont="1" applyFill="1" applyBorder="1" applyAlignment="1">
      <alignment horizontal="right" vertical="center" wrapText="1"/>
    </xf>
    <xf numFmtId="0" fontId="40" fillId="15" borderId="88" xfId="0" applyFont="1" applyFill="1" applyBorder="1" applyAlignment="1">
      <alignment horizontal="center" vertical="center" textRotation="90" shrinkToFit="1"/>
    </xf>
    <xf numFmtId="41" fontId="25" fillId="6" borderId="89" xfId="0" applyNumberFormat="1" applyFont="1" applyFill="1" applyBorder="1" applyAlignment="1">
      <alignment horizontal="right" vertical="center" wrapText="1"/>
    </xf>
    <xf numFmtId="41" fontId="41" fillId="6" borderId="89" xfId="0" applyNumberFormat="1" applyFont="1" applyFill="1" applyBorder="1" applyAlignment="1">
      <alignment horizontal="right" vertical="center" wrapText="1"/>
    </xf>
    <xf numFmtId="41" fontId="26" fillId="16" borderId="89" xfId="0" applyNumberFormat="1" applyFont="1" applyFill="1" applyBorder="1" applyAlignment="1" applyProtection="1">
      <alignment horizontal="right" vertical="center" wrapText="1"/>
      <protection locked="0"/>
    </xf>
    <xf numFmtId="41" fontId="27" fillId="6" borderId="90" xfId="0" applyNumberFormat="1" applyFont="1" applyFill="1" applyBorder="1" applyAlignment="1">
      <alignment horizontal="right" vertical="center" wrapText="1"/>
    </xf>
    <xf numFmtId="0" fontId="45" fillId="0" borderId="88" xfId="0" applyFont="1" applyBorder="1" applyAlignment="1">
      <alignment horizontal="center" vertical="center" textRotation="90" shrinkToFit="1"/>
    </xf>
    <xf numFmtId="41" fontId="25" fillId="0" borderId="89" xfId="0" applyNumberFormat="1" applyFont="1" applyBorder="1" applyAlignment="1">
      <alignment horizontal="right" vertical="center" wrapText="1"/>
    </xf>
    <xf numFmtId="41" fontId="41" fillId="0" borderId="89" xfId="0" applyNumberFormat="1" applyFont="1" applyBorder="1" applyAlignment="1">
      <alignment horizontal="right" vertical="center" wrapText="1"/>
    </xf>
    <xf numFmtId="41" fontId="26" fillId="13" borderId="89" xfId="0" applyNumberFormat="1" applyFont="1" applyFill="1" applyBorder="1" applyAlignment="1" applyProtection="1">
      <alignment horizontal="right" vertical="center" wrapText="1"/>
      <protection locked="0"/>
    </xf>
    <xf numFmtId="41" fontId="27" fillId="0" borderId="90" xfId="0" applyNumberFormat="1" applyFont="1" applyBorder="1" applyAlignment="1">
      <alignment horizontal="right" vertical="center" wrapText="1"/>
    </xf>
    <xf numFmtId="41" fontId="27" fillId="6" borderId="82" xfId="0" applyNumberFormat="1" applyFont="1" applyFill="1" applyBorder="1" applyAlignment="1">
      <alignment horizontal="right" vertical="center" wrapText="1"/>
    </xf>
    <xf numFmtId="0" fontId="40" fillId="15" borderId="92" xfId="0" applyFont="1" applyFill="1" applyBorder="1" applyAlignment="1">
      <alignment horizontal="center" vertical="center" textRotation="90" shrinkToFit="1"/>
    </xf>
    <xf numFmtId="41" fontId="25" fillId="6" borderId="98" xfId="0" applyNumberFormat="1" applyFont="1" applyFill="1" applyBorder="1" applyAlignment="1">
      <alignment horizontal="right" vertical="center" wrapText="1"/>
    </xf>
    <xf numFmtId="41" fontId="41" fillId="6" borderId="98" xfId="0" applyNumberFormat="1" applyFont="1" applyFill="1" applyBorder="1" applyAlignment="1">
      <alignment horizontal="right" vertical="center" wrapText="1"/>
    </xf>
    <xf numFmtId="41" fontId="26" fillId="16" borderId="98" xfId="0" applyNumberFormat="1" applyFont="1" applyFill="1" applyBorder="1" applyAlignment="1" applyProtection="1">
      <alignment horizontal="right" vertical="center" wrapText="1"/>
      <protection locked="0"/>
    </xf>
    <xf numFmtId="41" fontId="27" fillId="6" borderId="101" xfId="0" applyNumberFormat="1" applyFont="1" applyFill="1" applyBorder="1" applyAlignment="1">
      <alignment horizontal="right" vertical="center" wrapText="1"/>
    </xf>
    <xf numFmtId="41" fontId="25" fillId="0" borderId="93" xfId="0" applyNumberFormat="1" applyFont="1" applyBorder="1" applyAlignment="1">
      <alignment horizontal="right" vertical="center" wrapText="1"/>
    </xf>
    <xf numFmtId="41" fontId="41" fillId="0" borderId="93" xfId="0" applyNumberFormat="1" applyFont="1" applyBorder="1" applyAlignment="1">
      <alignment horizontal="right" vertical="center" wrapText="1"/>
    </xf>
    <xf numFmtId="41" fontId="26" fillId="13" borderId="93" xfId="0" applyNumberFormat="1" applyFont="1" applyFill="1" applyBorder="1" applyAlignment="1" applyProtection="1">
      <alignment horizontal="right" vertical="center" wrapText="1"/>
      <protection locked="0"/>
    </xf>
    <xf numFmtId="178" fontId="25" fillId="6" borderId="50" xfId="0" applyNumberFormat="1" applyFont="1" applyFill="1" applyBorder="1" applyAlignment="1">
      <alignment horizontal="right" vertical="center" wrapText="1"/>
    </xf>
    <xf numFmtId="178" fontId="41" fillId="6" borderId="50" xfId="0" applyNumberFormat="1" applyFont="1" applyFill="1" applyBorder="1" applyAlignment="1">
      <alignment horizontal="right" vertical="center" wrapText="1"/>
    </xf>
    <xf numFmtId="0" fontId="40" fillId="15" borderId="88" xfId="0" applyFont="1" applyFill="1" applyBorder="1" applyAlignment="1">
      <alignment vertical="center" textRotation="90" shrinkToFit="1"/>
    </xf>
    <xf numFmtId="178" fontId="25" fillId="0" borderId="89" xfId="0" applyNumberFormat="1" applyFont="1" applyBorder="1" applyAlignment="1">
      <alignment horizontal="right" vertical="center" wrapText="1"/>
    </xf>
    <xf numFmtId="178" fontId="41" fillId="0" borderId="89" xfId="0" applyNumberFormat="1" applyFont="1" applyBorder="1" applyAlignment="1">
      <alignment horizontal="right" vertical="center" wrapText="1"/>
    </xf>
    <xf numFmtId="0" fontId="40" fillId="0" borderId="88" xfId="0" applyFont="1" applyBorder="1" applyAlignment="1">
      <alignment vertical="center" textRotation="90" shrinkToFit="1"/>
    </xf>
    <xf numFmtId="178" fontId="25" fillId="6" borderId="89" xfId="0" applyNumberFormat="1" applyFont="1" applyFill="1" applyBorder="1" applyAlignment="1">
      <alignment horizontal="right" vertical="center" wrapText="1"/>
    </xf>
    <xf numFmtId="178" fontId="41" fillId="6" borderId="89" xfId="0" applyNumberFormat="1" applyFont="1" applyFill="1" applyBorder="1" applyAlignment="1">
      <alignment horizontal="right" vertical="center" wrapText="1"/>
    </xf>
    <xf numFmtId="41" fontId="27" fillId="0" borderId="99" xfId="0" applyNumberFormat="1" applyFont="1" applyBorder="1" applyAlignment="1">
      <alignment horizontal="right" vertical="center" wrapText="1"/>
    </xf>
    <xf numFmtId="178" fontId="25" fillId="0" borderId="98" xfId="0" applyNumberFormat="1" applyFont="1" applyBorder="1" applyAlignment="1">
      <alignment horizontal="right" vertical="center" wrapText="1"/>
    </xf>
    <xf numFmtId="178" fontId="41" fillId="0" borderId="98" xfId="0" applyNumberFormat="1" applyFont="1" applyBorder="1" applyAlignment="1">
      <alignment horizontal="right" vertical="center" wrapText="1"/>
    </xf>
    <xf numFmtId="178" fontId="25" fillId="6" borderId="31" xfId="0" applyNumberFormat="1" applyFont="1" applyFill="1" applyBorder="1" applyAlignment="1">
      <alignment horizontal="right" vertical="center" wrapText="1"/>
    </xf>
    <xf numFmtId="178" fontId="41" fillId="6" borderId="31" xfId="0" applyNumberFormat="1" applyFont="1" applyFill="1" applyBorder="1" applyAlignment="1">
      <alignment horizontal="right" vertical="center" wrapText="1"/>
    </xf>
    <xf numFmtId="41" fontId="27" fillId="6" borderId="95" xfId="0" applyNumberFormat="1" applyFont="1" applyFill="1" applyBorder="1" applyAlignment="1">
      <alignment horizontal="right" vertical="center" wrapText="1"/>
    </xf>
    <xf numFmtId="0" fontId="10" fillId="0" borderId="0" xfId="0" applyFont="1" applyAlignment="1">
      <alignment horizontal="left" vertical="top"/>
    </xf>
    <xf numFmtId="0" fontId="10" fillId="0" borderId="0" xfId="0" applyFont="1" applyAlignment="1">
      <alignment vertical="top"/>
    </xf>
    <xf numFmtId="0" fontId="2" fillId="0" borderId="0" xfId="0" applyFont="1" applyAlignment="1">
      <alignment vertical="top"/>
    </xf>
    <xf numFmtId="0" fontId="2" fillId="0" borderId="0" xfId="0" applyFont="1" applyAlignment="1">
      <alignment horizontal="center" vertical="top"/>
    </xf>
    <xf numFmtId="0" fontId="24" fillId="0" borderId="98" xfId="0" quotePrefix="1" applyFont="1" applyBorder="1" applyAlignment="1">
      <alignment vertical="center" shrinkToFit="1"/>
    </xf>
    <xf numFmtId="0" fontId="24" fillId="6" borderId="50" xfId="0" quotePrefix="1" applyFont="1" applyFill="1" applyBorder="1" applyAlignment="1">
      <alignment vertical="center" shrinkToFit="1"/>
    </xf>
    <xf numFmtId="0" fontId="24" fillId="0" borderId="13" xfId="0" quotePrefix="1" applyFont="1" applyBorder="1" applyAlignment="1">
      <alignment vertical="center" shrinkToFit="1"/>
    </xf>
    <xf numFmtId="0" fontId="24" fillId="6" borderId="31" xfId="0" quotePrefix="1" applyFont="1" applyFill="1" applyBorder="1" applyAlignment="1">
      <alignment vertical="center" shrinkToFit="1"/>
    </xf>
    <xf numFmtId="0" fontId="24" fillId="0" borderId="31" xfId="0" quotePrefix="1" applyFont="1" applyBorder="1" applyAlignment="1">
      <alignment vertical="center" shrinkToFit="1"/>
    </xf>
    <xf numFmtId="0" fontId="24" fillId="0" borderId="31" xfId="0" applyFont="1" applyBorder="1" applyAlignment="1">
      <alignment vertical="center" shrinkToFit="1"/>
    </xf>
    <xf numFmtId="0" fontId="24" fillId="6" borderId="93" xfId="0" quotePrefix="1" applyFont="1" applyFill="1" applyBorder="1" applyAlignment="1">
      <alignment vertical="center" shrinkToFit="1"/>
    </xf>
    <xf numFmtId="0" fontId="24" fillId="0" borderId="79" xfId="0" quotePrefix="1" applyFont="1" applyBorder="1" applyAlignment="1">
      <alignment vertical="center" shrinkToFit="1"/>
    </xf>
    <xf numFmtId="0" fontId="24" fillId="6" borderId="1" xfId="0" quotePrefix="1" applyFont="1" applyFill="1" applyBorder="1" applyAlignment="1">
      <alignment vertical="center" shrinkToFit="1"/>
    </xf>
    <xf numFmtId="0" fontId="24" fillId="0" borderId="1" xfId="0" quotePrefix="1" applyFont="1" applyBorder="1" applyAlignment="1">
      <alignment vertical="center" shrinkToFit="1"/>
    </xf>
    <xf numFmtId="0" fontId="24" fillId="6" borderId="86" xfId="0" quotePrefix="1" applyFont="1" applyFill="1" applyBorder="1" applyAlignment="1">
      <alignment vertical="center" shrinkToFit="1"/>
    </xf>
    <xf numFmtId="0" fontId="24" fillId="0" borderId="89" xfId="0" quotePrefix="1" applyFont="1" applyBorder="1" applyAlignment="1">
      <alignment vertical="center" shrinkToFit="1"/>
    </xf>
    <xf numFmtId="0" fontId="24" fillId="6" borderId="79" xfId="0" quotePrefix="1" applyFont="1" applyFill="1" applyBorder="1" applyAlignment="1">
      <alignment vertical="center" shrinkToFit="1"/>
    </xf>
    <xf numFmtId="0" fontId="24" fillId="0" borderId="86" xfId="0" quotePrefix="1" applyFont="1" applyBorder="1" applyAlignment="1">
      <alignment vertical="center" shrinkToFit="1"/>
    </xf>
    <xf numFmtId="0" fontId="24" fillId="6" borderId="89" xfId="0" quotePrefix="1" applyFont="1" applyFill="1" applyBorder="1" applyAlignment="1">
      <alignment vertical="center" shrinkToFit="1"/>
    </xf>
    <xf numFmtId="0" fontId="24" fillId="6" borderId="86" xfId="0" quotePrefix="1" applyFont="1" applyFill="1" applyBorder="1" applyAlignment="1">
      <alignment vertical="center" wrapText="1" shrinkToFit="1"/>
    </xf>
    <xf numFmtId="0" fontId="23" fillId="0" borderId="103" xfId="0" applyFont="1" applyBorder="1" applyAlignment="1">
      <alignment horizontal="center" vertical="center" wrapText="1"/>
    </xf>
    <xf numFmtId="3" fontId="25" fillId="0" borderId="105" xfId="0" applyNumberFormat="1" applyFont="1" applyBorder="1" applyAlignment="1">
      <alignment horizontal="right" vertical="center" wrapText="1"/>
    </xf>
    <xf numFmtId="41" fontId="26" fillId="8" borderId="105" xfId="0" applyNumberFormat="1" applyFont="1" applyFill="1" applyBorder="1" applyAlignment="1" applyProtection="1">
      <alignment horizontal="right" vertical="center" wrapText="1"/>
      <protection locked="0"/>
    </xf>
    <xf numFmtId="41" fontId="27" fillId="0" borderId="105" xfId="0" applyNumberFormat="1" applyFont="1" applyBorder="1" applyAlignment="1">
      <alignment horizontal="justify" vertical="center" wrapText="1"/>
    </xf>
    <xf numFmtId="3" fontId="25" fillId="10" borderId="105" xfId="0" applyNumberFormat="1" applyFont="1" applyFill="1" applyBorder="1" applyAlignment="1">
      <alignment horizontal="right" vertical="center" wrapText="1"/>
    </xf>
    <xf numFmtId="41" fontId="26" fillId="11" borderId="105" xfId="0" applyNumberFormat="1" applyFont="1" applyFill="1" applyBorder="1" applyAlignment="1" applyProtection="1">
      <alignment horizontal="right" vertical="center" wrapText="1"/>
      <protection locked="0"/>
    </xf>
    <xf numFmtId="41" fontId="27" fillId="10" borderId="105" xfId="0" applyNumberFormat="1" applyFont="1" applyFill="1" applyBorder="1" applyAlignment="1">
      <alignment horizontal="justify" vertical="center" wrapText="1"/>
    </xf>
    <xf numFmtId="3" fontId="25" fillId="0" borderId="108" xfId="0" applyNumberFormat="1" applyFont="1" applyBorder="1" applyAlignment="1">
      <alignment horizontal="right" vertical="center" wrapText="1"/>
    </xf>
    <xf numFmtId="41" fontId="26" fillId="8" borderId="108" xfId="0" applyNumberFormat="1" applyFont="1" applyFill="1" applyBorder="1" applyAlignment="1" applyProtection="1">
      <alignment horizontal="right" vertical="center" wrapText="1"/>
      <protection locked="0"/>
    </xf>
    <xf numFmtId="41" fontId="27" fillId="0" borderId="108" xfId="0" applyNumberFormat="1" applyFont="1" applyBorder="1" applyAlignment="1">
      <alignment horizontal="justify" vertical="center" wrapText="1"/>
    </xf>
    <xf numFmtId="3" fontId="25" fillId="10" borderId="108" xfId="0" applyNumberFormat="1" applyFont="1" applyFill="1" applyBorder="1" applyAlignment="1">
      <alignment horizontal="right" vertical="center" wrapText="1"/>
    </xf>
    <xf numFmtId="41" fontId="26" fillId="11" borderId="108" xfId="0" applyNumberFormat="1" applyFont="1" applyFill="1" applyBorder="1" applyAlignment="1" applyProtection="1">
      <alignment horizontal="right" vertical="center" wrapText="1"/>
      <protection locked="0"/>
    </xf>
    <xf numFmtId="41" fontId="27" fillId="10" borderId="108" xfId="0" applyNumberFormat="1" applyFont="1" applyFill="1" applyBorder="1" applyAlignment="1">
      <alignment horizontal="justify" vertical="center" wrapText="1"/>
    </xf>
    <xf numFmtId="0" fontId="28" fillId="0" borderId="103" xfId="0" applyFont="1" applyBorder="1" applyAlignment="1">
      <alignment horizontal="center" vertical="center" wrapText="1"/>
    </xf>
    <xf numFmtId="0" fontId="28" fillId="7" borderId="106" xfId="0" applyFont="1" applyFill="1" applyBorder="1" applyAlignment="1">
      <alignment horizontal="center" vertical="center" wrapText="1"/>
    </xf>
    <xf numFmtId="3" fontId="29" fillId="7" borderId="108" xfId="0" applyNumberFormat="1" applyFont="1" applyFill="1" applyBorder="1" applyAlignment="1">
      <alignment horizontal="right" vertical="center" wrapText="1"/>
    </xf>
    <xf numFmtId="41" fontId="27" fillId="7" borderId="108" xfId="0" applyNumberFormat="1" applyFont="1" applyFill="1" applyBorder="1" applyAlignment="1">
      <alignment horizontal="justify" vertical="center" wrapText="1"/>
    </xf>
    <xf numFmtId="0" fontId="28" fillId="7" borderId="109" xfId="0" applyFont="1" applyFill="1" applyBorder="1" applyAlignment="1">
      <alignment horizontal="center" vertical="center" wrapText="1"/>
    </xf>
    <xf numFmtId="3" fontId="29" fillId="7" borderId="111" xfId="0" applyNumberFormat="1" applyFont="1" applyFill="1" applyBorder="1" applyAlignment="1">
      <alignment horizontal="right" vertical="center" wrapText="1"/>
    </xf>
    <xf numFmtId="41" fontId="26" fillId="11" borderId="111" xfId="0" applyNumberFormat="1" applyFont="1" applyFill="1" applyBorder="1" applyAlignment="1" applyProtection="1">
      <alignment horizontal="right" vertical="center" wrapText="1"/>
      <protection locked="0"/>
    </xf>
    <xf numFmtId="41" fontId="27" fillId="7" borderId="111" xfId="0" applyNumberFormat="1" applyFont="1" applyFill="1" applyBorder="1" applyAlignment="1">
      <alignment horizontal="justify" vertical="center" wrapText="1"/>
    </xf>
    <xf numFmtId="0" fontId="28" fillId="10" borderId="106" xfId="0" applyFont="1" applyFill="1" applyBorder="1" applyAlignment="1">
      <alignment horizontal="center" vertical="center" wrapText="1"/>
    </xf>
    <xf numFmtId="0" fontId="28" fillId="10" borderId="103" xfId="0" applyFont="1" applyFill="1" applyBorder="1" applyAlignment="1">
      <alignment horizontal="center" vertical="center" wrapText="1"/>
    </xf>
    <xf numFmtId="0" fontId="28" fillId="0" borderId="106" xfId="0" applyFont="1" applyBorder="1" applyAlignment="1">
      <alignment horizontal="center" vertical="center" wrapText="1"/>
    </xf>
    <xf numFmtId="0" fontId="49" fillId="0" borderId="0" xfId="0" quotePrefix="1" applyFont="1">
      <alignment vertical="center"/>
    </xf>
    <xf numFmtId="0" fontId="2" fillId="0" borderId="112" xfId="0" applyFont="1" applyBorder="1">
      <alignment vertical="center"/>
    </xf>
    <xf numFmtId="0" fontId="2" fillId="0" borderId="112" xfId="0" applyFont="1" applyBorder="1" applyAlignment="1">
      <alignment vertical="center" wrapText="1" shrinkToFit="1"/>
    </xf>
    <xf numFmtId="0" fontId="122" fillId="19" borderId="0" xfId="0" applyFont="1" applyFill="1">
      <alignment vertical="center"/>
    </xf>
    <xf numFmtId="0" fontId="0" fillId="19" borderId="0" xfId="0" applyFill="1">
      <alignment vertical="center"/>
    </xf>
    <xf numFmtId="0" fontId="25" fillId="0" borderId="0" xfId="0" applyFont="1">
      <alignment vertical="center"/>
    </xf>
    <xf numFmtId="0" fontId="123" fillId="0" borderId="0" xfId="1" applyFont="1">
      <alignment vertical="center"/>
    </xf>
    <xf numFmtId="0" fontId="24" fillId="0" borderId="62" xfId="0" quotePrefix="1" applyFont="1" applyBorder="1" applyAlignment="1">
      <alignment vertical="center" shrinkToFit="1"/>
    </xf>
    <xf numFmtId="178" fontId="25" fillId="0" borderId="62" xfId="0" applyNumberFormat="1" applyFont="1" applyBorder="1" applyAlignment="1">
      <alignment horizontal="right" vertical="center" wrapText="1"/>
    </xf>
    <xf numFmtId="178" fontId="41" fillId="0" borderId="62" xfId="0" applyNumberFormat="1" applyFont="1" applyBorder="1" applyAlignment="1">
      <alignment horizontal="right" vertical="center" wrapText="1"/>
    </xf>
    <xf numFmtId="41" fontId="26" fillId="13" borderId="62" xfId="0" applyNumberFormat="1" applyFont="1" applyFill="1" applyBorder="1" applyAlignment="1" applyProtection="1">
      <alignment horizontal="right" vertical="center" wrapText="1"/>
      <protection locked="0"/>
    </xf>
    <xf numFmtId="41" fontId="27" fillId="0" borderId="82" xfId="0" applyNumberFormat="1" applyFont="1" applyBorder="1" applyAlignment="1">
      <alignment horizontal="right" vertical="center" wrapText="1"/>
    </xf>
    <xf numFmtId="0" fontId="43" fillId="8" borderId="18" xfId="0" applyFont="1" applyFill="1" applyBorder="1" applyAlignment="1" applyProtection="1">
      <alignment horizontal="left" vertical="center" wrapText="1"/>
      <protection locked="0"/>
    </xf>
    <xf numFmtId="0" fontId="43" fillId="8" borderId="2" xfId="0" applyFont="1" applyFill="1" applyBorder="1" applyAlignment="1" applyProtection="1">
      <alignment horizontal="left" vertical="center" wrapText="1"/>
      <protection locked="0"/>
    </xf>
    <xf numFmtId="0" fontId="43" fillId="8" borderId="19" xfId="0" applyFont="1" applyFill="1" applyBorder="1" applyAlignment="1" applyProtection="1">
      <alignment horizontal="left" vertical="center" wrapText="1"/>
      <protection locked="0"/>
    </xf>
    <xf numFmtId="0" fontId="23" fillId="6" borderId="7" xfId="0" applyFont="1" applyFill="1" applyBorder="1" applyAlignment="1">
      <alignment horizontal="center" vertical="center" wrapText="1"/>
    </xf>
    <xf numFmtId="0" fontId="23" fillId="0" borderId="117" xfId="0" applyFont="1" applyBorder="1" applyAlignment="1">
      <alignment horizontal="center" vertical="center" wrapText="1"/>
    </xf>
    <xf numFmtId="3" fontId="25" fillId="0" borderId="117" xfId="0" applyNumberFormat="1" applyFont="1" applyBorder="1" applyAlignment="1">
      <alignment horizontal="right" vertical="center" wrapText="1"/>
    </xf>
    <xf numFmtId="41" fontId="26" fillId="8" borderId="119" xfId="0" applyNumberFormat="1" applyFont="1" applyFill="1" applyBorder="1" applyAlignment="1" applyProtection="1">
      <alignment horizontal="right" vertical="center" wrapText="1"/>
      <protection locked="0"/>
    </xf>
    <xf numFmtId="41" fontId="27" fillId="0" borderId="119" xfId="0" applyNumberFormat="1" applyFont="1" applyBorder="1" applyAlignment="1">
      <alignment horizontal="justify" vertical="center" wrapText="1"/>
    </xf>
    <xf numFmtId="0" fontId="23" fillId="10" borderId="114" xfId="0" applyFont="1" applyFill="1" applyBorder="1" applyAlignment="1">
      <alignment horizontal="center" vertical="center" wrapText="1"/>
    </xf>
    <xf numFmtId="3" fontId="25" fillId="10" borderId="116" xfId="0" applyNumberFormat="1" applyFont="1" applyFill="1" applyBorder="1" applyAlignment="1">
      <alignment horizontal="right" vertical="center" wrapText="1"/>
    </xf>
    <xf numFmtId="41" fontId="26" fillId="11" borderId="116" xfId="0" applyNumberFormat="1" applyFont="1" applyFill="1" applyBorder="1" applyAlignment="1" applyProtection="1">
      <alignment horizontal="right" vertical="center" wrapText="1"/>
      <protection locked="0"/>
    </xf>
    <xf numFmtId="41" fontId="27" fillId="10" borderId="116" xfId="0" applyNumberFormat="1" applyFont="1" applyFill="1" applyBorder="1" applyAlignment="1">
      <alignment horizontal="justify" vertical="center" wrapText="1"/>
    </xf>
    <xf numFmtId="0" fontId="23" fillId="6" borderId="121" xfId="0" applyFont="1" applyFill="1" applyBorder="1" applyAlignment="1">
      <alignment horizontal="center" vertical="center" wrapText="1"/>
    </xf>
    <xf numFmtId="0" fontId="23" fillId="0" borderId="72" xfId="0" applyFont="1" applyBorder="1" applyAlignment="1">
      <alignment horizontal="center" vertical="center" wrapText="1"/>
    </xf>
    <xf numFmtId="0" fontId="23" fillId="6" borderId="122" xfId="0" applyFont="1" applyFill="1" applyBorder="1" applyAlignment="1">
      <alignment horizontal="center" vertical="center" wrapText="1"/>
    </xf>
    <xf numFmtId="3" fontId="25" fillId="6" borderId="8" xfId="0" applyNumberFormat="1" applyFont="1" applyFill="1" applyBorder="1" applyAlignment="1">
      <alignment horizontal="right" vertical="center" wrapText="1"/>
    </xf>
    <xf numFmtId="41" fontId="27" fillId="6" borderId="8" xfId="0" applyNumberFormat="1" applyFont="1" applyFill="1" applyBorder="1" applyAlignment="1">
      <alignment horizontal="justify" vertical="center" wrapText="1"/>
    </xf>
    <xf numFmtId="3" fontId="25" fillId="6" borderId="105" xfId="0" applyNumberFormat="1" applyFont="1" applyFill="1" applyBorder="1" applyAlignment="1">
      <alignment horizontal="right" vertical="center" wrapText="1"/>
    </xf>
    <xf numFmtId="41" fontId="27" fillId="6" borderId="105" xfId="0" applyNumberFormat="1" applyFont="1" applyFill="1" applyBorder="1" applyAlignment="1">
      <alignment horizontal="justify" vertical="center" wrapText="1"/>
    </xf>
    <xf numFmtId="3" fontId="25" fillId="0" borderId="111" xfId="0" applyNumberFormat="1" applyFont="1" applyBorder="1" applyAlignment="1">
      <alignment horizontal="right" vertical="center" wrapText="1"/>
    </xf>
    <xf numFmtId="41" fontId="26" fillId="8" borderId="111" xfId="0" applyNumberFormat="1" applyFont="1" applyFill="1" applyBorder="1" applyAlignment="1" applyProtection="1">
      <alignment horizontal="right" vertical="center" wrapText="1"/>
      <protection locked="0"/>
    </xf>
    <xf numFmtId="41" fontId="27" fillId="0" borderId="111" xfId="0" applyNumberFormat="1" applyFont="1" applyBorder="1" applyAlignment="1">
      <alignment horizontal="justify" vertical="center" wrapText="1"/>
    </xf>
    <xf numFmtId="3" fontId="25" fillId="6" borderId="6" xfId="0" applyNumberFormat="1" applyFont="1" applyFill="1" applyBorder="1" applyAlignment="1">
      <alignment horizontal="right" vertical="center" wrapText="1"/>
    </xf>
    <xf numFmtId="41" fontId="26" fillId="11" borderId="6" xfId="0" applyNumberFormat="1" applyFont="1" applyFill="1" applyBorder="1" applyAlignment="1" applyProtection="1">
      <alignment horizontal="right" vertical="center" wrapText="1"/>
      <protection locked="0"/>
    </xf>
    <xf numFmtId="41" fontId="27" fillId="6" borderId="6" xfId="0" applyNumberFormat="1" applyFont="1" applyFill="1" applyBorder="1" applyAlignment="1">
      <alignment horizontal="justify" vertical="center" wrapText="1"/>
    </xf>
    <xf numFmtId="0" fontId="23" fillId="6" borderId="127" xfId="0" applyFont="1" applyFill="1" applyBorder="1" applyAlignment="1">
      <alignment horizontal="center" vertical="center" wrapText="1"/>
    </xf>
    <xf numFmtId="3" fontId="25" fillId="6" borderId="129" xfId="0" applyNumberFormat="1" applyFont="1" applyFill="1" applyBorder="1" applyAlignment="1">
      <alignment horizontal="right" vertical="center" wrapText="1"/>
    </xf>
    <xf numFmtId="41" fontId="26" fillId="11" borderId="129" xfId="0" applyNumberFormat="1" applyFont="1" applyFill="1" applyBorder="1" applyAlignment="1" applyProtection="1">
      <alignment horizontal="right" vertical="center" wrapText="1"/>
      <protection locked="0"/>
    </xf>
    <xf numFmtId="41" fontId="27" fillId="6" borderId="129" xfId="0" applyNumberFormat="1" applyFont="1" applyFill="1" applyBorder="1" applyAlignment="1">
      <alignment horizontal="justify" vertical="center" wrapText="1"/>
    </xf>
    <xf numFmtId="0" fontId="128" fillId="0" borderId="0" xfId="0" applyFont="1">
      <alignment vertical="center"/>
    </xf>
    <xf numFmtId="0" fontId="126" fillId="0" borderId="0" xfId="0" applyFont="1">
      <alignment vertical="center"/>
    </xf>
    <xf numFmtId="0" fontId="0" fillId="0" borderId="0" xfId="0" applyAlignment="1">
      <alignment horizontal="center" vertical="center"/>
    </xf>
    <xf numFmtId="0" fontId="126" fillId="0" borderId="0" xfId="0" applyFont="1" applyAlignment="1">
      <alignment horizontal="center" vertical="center"/>
    </xf>
    <xf numFmtId="176" fontId="127" fillId="13" borderId="144" xfId="0" applyNumberFormat="1" applyFont="1" applyFill="1" applyBorder="1" applyAlignment="1" applyProtection="1">
      <alignment horizontal="center" vertical="center"/>
      <protection locked="0"/>
    </xf>
    <xf numFmtId="176" fontId="129" fillId="13" borderId="138" xfId="0" applyNumberFormat="1" applyFont="1" applyFill="1" applyBorder="1" applyAlignment="1" applyProtection="1">
      <alignment horizontal="center" vertical="center"/>
      <protection locked="0"/>
    </xf>
    <xf numFmtId="0" fontId="40" fillId="0" borderId="92" xfId="0" applyFont="1" applyBorder="1" applyAlignment="1">
      <alignment horizontal="center" vertical="center" textRotation="90" shrinkToFit="1"/>
    </xf>
    <xf numFmtId="0" fontId="24" fillId="6" borderId="62" xfId="0" quotePrefix="1" applyFont="1" applyFill="1" applyBorder="1" applyAlignment="1">
      <alignment vertical="center" shrinkToFit="1"/>
    </xf>
    <xf numFmtId="178" fontId="25" fillId="6" borderId="62" xfId="0" applyNumberFormat="1" applyFont="1" applyFill="1" applyBorder="1" applyAlignment="1">
      <alignment horizontal="right" vertical="center" wrapText="1"/>
    </xf>
    <xf numFmtId="178" fontId="41" fillId="6" borderId="62" xfId="0" applyNumberFormat="1" applyFont="1" applyFill="1" applyBorder="1" applyAlignment="1">
      <alignment horizontal="right" vertical="center" wrapText="1"/>
    </xf>
    <xf numFmtId="0" fontId="24" fillId="0" borderId="149" xfId="0" quotePrefix="1" applyFont="1" applyBorder="1" applyAlignment="1">
      <alignment vertical="center" shrinkToFit="1"/>
    </xf>
    <xf numFmtId="178" fontId="25" fillId="0" borderId="150" xfId="0" applyNumberFormat="1" applyFont="1" applyBorder="1" applyAlignment="1">
      <alignment horizontal="right" vertical="center" wrapText="1"/>
    </xf>
    <xf numFmtId="178" fontId="41" fillId="0" borderId="150" xfId="0" applyNumberFormat="1" applyFont="1" applyBorder="1" applyAlignment="1">
      <alignment horizontal="right" vertical="center" wrapText="1"/>
    </xf>
    <xf numFmtId="41" fontId="26" fillId="0" borderId="150" xfId="0" applyNumberFormat="1" applyFont="1" applyBorder="1" applyAlignment="1" applyProtection="1">
      <alignment horizontal="right" vertical="center" wrapText="1"/>
      <protection locked="0"/>
    </xf>
    <xf numFmtId="41" fontId="27" fillId="0" borderId="150" xfId="0" applyNumberFormat="1" applyFont="1" applyBorder="1" applyAlignment="1">
      <alignment horizontal="right" vertical="center" wrapText="1"/>
    </xf>
    <xf numFmtId="0" fontId="125" fillId="7" borderId="136" xfId="0" applyFont="1" applyFill="1" applyBorder="1" applyAlignment="1">
      <alignment horizontal="center" vertical="center"/>
    </xf>
    <xf numFmtId="0" fontId="131" fillId="6" borderId="0" xfId="0" applyFont="1" applyFill="1">
      <alignment vertical="center"/>
    </xf>
    <xf numFmtId="0" fontId="132" fillId="6" borderId="0" xfId="0" applyFont="1" applyFill="1">
      <alignment vertical="center"/>
    </xf>
    <xf numFmtId="14" fontId="36" fillId="0" borderId="0" xfId="0" applyNumberFormat="1" applyFont="1" applyAlignment="1">
      <alignment horizontal="left" vertical="center"/>
    </xf>
    <xf numFmtId="0" fontId="34" fillId="0" borderId="0" xfId="0" applyFont="1" applyAlignment="1">
      <alignment horizontal="center" vertical="center" wrapText="1"/>
    </xf>
    <xf numFmtId="176" fontId="127" fillId="0" borderId="0" xfId="0" applyNumberFormat="1" applyFont="1" applyAlignment="1">
      <alignment horizontal="center" vertical="center"/>
    </xf>
    <xf numFmtId="176" fontId="129" fillId="0" borderId="0" xfId="0" applyNumberFormat="1" applyFont="1" applyAlignment="1">
      <alignment horizontal="center" vertical="center"/>
    </xf>
    <xf numFmtId="0" fontId="34" fillId="29" borderId="0" xfId="0" applyFont="1" applyFill="1" applyAlignment="1">
      <alignment horizontal="center" vertical="center" wrapText="1"/>
    </xf>
    <xf numFmtId="176" fontId="129" fillId="29" borderId="0" xfId="0" applyNumberFormat="1" applyFont="1" applyFill="1" applyAlignment="1">
      <alignment horizontal="center" vertical="center"/>
    </xf>
    <xf numFmtId="176" fontId="130" fillId="29" borderId="0" xfId="0" applyNumberFormat="1" applyFont="1" applyFill="1" applyAlignment="1">
      <alignment horizontal="right" vertical="center"/>
    </xf>
    <xf numFmtId="0" fontId="126" fillId="29" borderId="0" xfId="0" applyFont="1" applyFill="1">
      <alignment vertical="center"/>
    </xf>
    <xf numFmtId="0" fontId="126" fillId="6" borderId="0" xfId="0" applyFont="1" applyFill="1">
      <alignment vertical="center"/>
    </xf>
    <xf numFmtId="0" fontId="2" fillId="6" borderId="0" xfId="0" applyFont="1" applyFill="1" applyAlignment="1">
      <alignment horizontal="center" vertical="center"/>
    </xf>
    <xf numFmtId="0" fontId="0" fillId="6" borderId="0" xfId="0" applyFill="1" applyAlignment="1">
      <alignment horizontal="center" vertical="center"/>
    </xf>
    <xf numFmtId="14" fontId="133" fillId="13" borderId="2" xfId="0" applyNumberFormat="1" applyFont="1" applyFill="1" applyBorder="1" applyAlignment="1" applyProtection="1">
      <alignment horizontal="left" vertical="center"/>
      <protection locked="0"/>
    </xf>
    <xf numFmtId="0" fontId="126" fillId="7" borderId="130" xfId="0" applyFont="1" applyFill="1" applyBorder="1" applyAlignment="1">
      <alignment horizontal="center" vertical="center"/>
    </xf>
    <xf numFmtId="0" fontId="126" fillId="7" borderId="131" xfId="0" applyFont="1" applyFill="1" applyBorder="1" applyAlignment="1">
      <alignment horizontal="center" vertical="center"/>
    </xf>
    <xf numFmtId="0" fontId="126" fillId="7" borderId="136" xfId="0" applyFont="1" applyFill="1" applyBorder="1" applyAlignment="1">
      <alignment horizontal="center" vertical="center"/>
    </xf>
    <xf numFmtId="0" fontId="126" fillId="7" borderId="142" xfId="0" applyFont="1" applyFill="1" applyBorder="1" applyAlignment="1">
      <alignment horizontal="center" vertical="center"/>
    </xf>
    <xf numFmtId="0" fontId="0" fillId="0" borderId="136" xfId="0" applyBorder="1" applyAlignment="1">
      <alignment horizontal="center" vertical="center"/>
    </xf>
    <xf numFmtId="0" fontId="126" fillId="0" borderId="136" xfId="0" applyFont="1" applyBorder="1" applyAlignment="1">
      <alignment horizontal="center" vertical="center"/>
    </xf>
    <xf numFmtId="0" fontId="34" fillId="0" borderId="137" xfId="0" applyFont="1" applyBorder="1" applyAlignment="1">
      <alignment horizontal="center" vertical="center"/>
    </xf>
    <xf numFmtId="0" fontId="34" fillId="0" borderId="143" xfId="0" applyFont="1" applyBorder="1" applyAlignment="1">
      <alignment horizontal="center" vertical="center" wrapText="1"/>
    </xf>
    <xf numFmtId="0" fontId="126" fillId="0" borderId="143" xfId="0" applyFont="1" applyBorder="1">
      <alignment vertical="center"/>
    </xf>
    <xf numFmtId="0" fontId="34" fillId="0" borderId="138" xfId="0" applyFont="1" applyBorder="1" applyAlignment="1">
      <alignment horizontal="center" vertical="center" wrapText="1"/>
    </xf>
    <xf numFmtId="0" fontId="34" fillId="0" borderId="137" xfId="0" applyFont="1" applyBorder="1" applyAlignment="1">
      <alignment horizontal="center" vertical="center" wrapText="1"/>
    </xf>
    <xf numFmtId="0" fontId="126" fillId="0" borderId="137" xfId="0" applyFont="1" applyBorder="1">
      <alignment vertical="center"/>
    </xf>
    <xf numFmtId="0" fontId="125" fillId="0" borderId="136" xfId="0" applyFont="1" applyBorder="1" applyAlignment="1">
      <alignment horizontal="center" vertical="center"/>
    </xf>
    <xf numFmtId="0" fontId="126" fillId="0" borderId="142" xfId="0" applyFont="1" applyBorder="1" applyAlignment="1">
      <alignment horizontal="center" vertical="center"/>
    </xf>
    <xf numFmtId="0" fontId="126" fillId="7" borderId="132" xfId="0" applyFont="1" applyFill="1" applyBorder="1">
      <alignment vertical="center"/>
    </xf>
    <xf numFmtId="0" fontId="126" fillId="7" borderId="133" xfId="0" applyFont="1" applyFill="1" applyBorder="1">
      <alignment vertical="center"/>
    </xf>
    <xf numFmtId="0" fontId="34" fillId="7" borderId="137" xfId="0" applyFont="1" applyFill="1" applyBorder="1" applyAlignment="1">
      <alignment horizontal="center" vertical="center" wrapText="1"/>
    </xf>
    <xf numFmtId="0" fontId="126" fillId="7" borderId="137" xfId="0" applyFont="1" applyFill="1" applyBorder="1">
      <alignment vertical="center"/>
    </xf>
    <xf numFmtId="0" fontId="125" fillId="7" borderId="140" xfId="0" applyFont="1" applyFill="1" applyBorder="1" applyAlignment="1">
      <alignment horizontal="center" vertical="center"/>
    </xf>
    <xf numFmtId="0" fontId="34" fillId="7" borderId="137" xfId="0" applyFont="1" applyFill="1" applyBorder="1" applyAlignment="1">
      <alignment horizontal="center" vertical="center"/>
    </xf>
    <xf numFmtId="0" fontId="34" fillId="7" borderId="139" xfId="0" applyFont="1" applyFill="1" applyBorder="1" applyAlignment="1">
      <alignment horizontal="center" vertical="center" wrapText="1"/>
    </xf>
    <xf numFmtId="0" fontId="34" fillId="7" borderId="140" xfId="0" applyFont="1" applyFill="1" applyBorder="1" applyAlignment="1">
      <alignment horizontal="center" vertical="center"/>
    </xf>
    <xf numFmtId="0" fontId="34" fillId="7" borderId="138" xfId="0" applyFont="1" applyFill="1" applyBorder="1" applyAlignment="1">
      <alignment horizontal="center" vertical="center" wrapText="1"/>
    </xf>
    <xf numFmtId="176" fontId="127" fillId="16" borderId="134" xfId="0" applyNumberFormat="1" applyFont="1" applyFill="1" applyBorder="1" applyAlignment="1" applyProtection="1">
      <alignment horizontal="center" vertical="center"/>
      <protection locked="0"/>
    </xf>
    <xf numFmtId="176" fontId="129" fillId="16" borderId="138" xfId="0" applyNumberFormat="1" applyFont="1" applyFill="1" applyBorder="1" applyAlignment="1" applyProtection="1">
      <alignment horizontal="center" vertical="center"/>
      <protection locked="0"/>
    </xf>
    <xf numFmtId="176" fontId="129" fillId="16" borderId="135" xfId="0" applyNumberFormat="1" applyFont="1" applyFill="1" applyBorder="1" applyAlignment="1" applyProtection="1">
      <alignment horizontal="center" vertical="center"/>
      <protection locked="0"/>
    </xf>
    <xf numFmtId="176" fontId="129" fillId="13" borderId="144" xfId="0" applyNumberFormat="1" applyFont="1" applyFill="1" applyBorder="1" applyAlignment="1" applyProtection="1">
      <alignment horizontal="center" vertical="center"/>
      <protection locked="0"/>
    </xf>
    <xf numFmtId="0" fontId="126" fillId="7" borderId="153" xfId="0" applyFont="1" applyFill="1" applyBorder="1" applyAlignment="1">
      <alignment horizontal="center" vertical="center"/>
    </xf>
    <xf numFmtId="0" fontId="126" fillId="7" borderId="152" xfId="0" applyFont="1" applyFill="1" applyBorder="1">
      <alignment vertical="center"/>
    </xf>
    <xf numFmtId="176" fontId="127" fillId="16" borderId="138" xfId="0" applyNumberFormat="1" applyFont="1" applyFill="1" applyBorder="1" applyAlignment="1" applyProtection="1">
      <alignment horizontal="center" vertical="center"/>
      <protection locked="0"/>
    </xf>
    <xf numFmtId="0" fontId="90" fillId="13" borderId="18" xfId="0" applyFont="1" applyFill="1" applyBorder="1" applyAlignment="1" applyProtection="1">
      <alignment horizontal="center" vertical="center" wrapText="1"/>
      <protection locked="0"/>
    </xf>
    <xf numFmtId="0" fontId="90" fillId="13" borderId="2" xfId="0" applyFont="1" applyFill="1" applyBorder="1" applyAlignment="1" applyProtection="1">
      <alignment horizontal="center" vertical="center" wrapText="1"/>
      <protection locked="0"/>
    </xf>
    <xf numFmtId="0" fontId="90" fillId="13" borderId="19" xfId="0" applyFont="1" applyFill="1" applyBorder="1" applyAlignment="1" applyProtection="1">
      <alignment horizontal="center" vertical="center" wrapText="1"/>
      <protection locked="0"/>
    </xf>
    <xf numFmtId="0" fontId="34" fillId="7" borderId="143" xfId="0" applyFont="1" applyFill="1" applyBorder="1" applyAlignment="1">
      <alignment horizontal="center" vertical="center" wrapText="1"/>
    </xf>
    <xf numFmtId="0" fontId="45" fillId="0" borderId="0" xfId="0" applyFont="1" applyAlignment="1">
      <alignment horizontal="center" vertical="center" textRotation="90" shrinkToFit="1"/>
    </xf>
    <xf numFmtId="0" fontId="24" fillId="0" borderId="0" xfId="0" applyFont="1" applyAlignment="1">
      <alignment horizontal="left" vertical="center" shrinkToFit="1"/>
    </xf>
    <xf numFmtId="0" fontId="40" fillId="0" borderId="149" xfId="0" applyFont="1" applyBorder="1" applyAlignment="1">
      <alignment horizontal="center" vertical="center" textRotation="90" shrinkToFit="1"/>
    </xf>
    <xf numFmtId="0" fontId="45" fillId="15" borderId="88" xfId="0" applyFont="1" applyFill="1" applyBorder="1" applyAlignment="1">
      <alignment horizontal="center" vertical="center" textRotation="90" shrinkToFit="1"/>
    </xf>
    <xf numFmtId="0" fontId="0" fillId="0" borderId="151" xfId="0" applyBorder="1" applyAlignment="1">
      <alignment horizontal="center" vertical="center"/>
    </xf>
    <xf numFmtId="0" fontId="126" fillId="0" borderId="157" xfId="0" applyFont="1" applyBorder="1" applyAlignment="1">
      <alignment horizontal="center" vertical="center"/>
    </xf>
    <xf numFmtId="0" fontId="34" fillId="0" borderId="145" xfId="0" applyFont="1" applyBorder="1" applyAlignment="1">
      <alignment horizontal="center" vertical="center" wrapText="1"/>
    </xf>
    <xf numFmtId="0" fontId="126" fillId="0" borderId="145" xfId="0" applyFont="1" applyBorder="1">
      <alignment vertical="center"/>
    </xf>
    <xf numFmtId="176" fontId="129" fillId="13" borderId="158" xfId="0" applyNumberFormat="1" applyFont="1" applyFill="1" applyBorder="1" applyAlignment="1" applyProtection="1">
      <alignment horizontal="center" vertical="center"/>
      <protection locked="0"/>
    </xf>
    <xf numFmtId="0" fontId="126" fillId="0" borderId="140" xfId="0" applyFont="1" applyBorder="1" applyAlignment="1">
      <alignment horizontal="center" vertical="center"/>
    </xf>
    <xf numFmtId="0" fontId="126" fillId="7" borderId="140" xfId="0" applyFont="1" applyFill="1" applyBorder="1" applyAlignment="1">
      <alignment horizontal="center" vertical="center"/>
    </xf>
    <xf numFmtId="0" fontId="125" fillId="7" borderId="159" xfId="0" applyFont="1" applyFill="1" applyBorder="1" applyAlignment="1">
      <alignment horizontal="center" vertical="center"/>
    </xf>
    <xf numFmtId="0" fontId="34" fillId="7" borderId="145" xfId="0" applyFont="1" applyFill="1" applyBorder="1" applyAlignment="1">
      <alignment horizontal="center" vertical="center"/>
    </xf>
    <xf numFmtId="0" fontId="126" fillId="0" borderId="156" xfId="0" applyFont="1" applyBorder="1">
      <alignment vertical="center"/>
    </xf>
    <xf numFmtId="0" fontId="34" fillId="7" borderId="160" xfId="0" applyFont="1" applyFill="1" applyBorder="1" applyAlignment="1">
      <alignment horizontal="center" vertical="center" wrapText="1"/>
    </xf>
    <xf numFmtId="0" fontId="126" fillId="7" borderId="161" xfId="0" applyFont="1" applyFill="1" applyBorder="1">
      <alignment vertical="center"/>
    </xf>
    <xf numFmtId="0" fontId="42" fillId="0" borderId="137" xfId="0" applyFont="1" applyBorder="1" applyAlignment="1">
      <alignment horizontal="center" vertical="center" wrapText="1"/>
    </xf>
    <xf numFmtId="0" fontId="126" fillId="7" borderId="162" xfId="0" applyFont="1" applyFill="1" applyBorder="1">
      <alignment vertical="center"/>
    </xf>
    <xf numFmtId="0" fontId="126" fillId="7" borderId="163" xfId="0" applyFont="1" applyFill="1" applyBorder="1" applyAlignment="1">
      <alignment horizontal="center" vertical="center"/>
    </xf>
    <xf numFmtId="176" fontId="127" fillId="16" borderId="165" xfId="0" applyNumberFormat="1" applyFont="1" applyFill="1" applyBorder="1" applyAlignment="1" applyProtection="1">
      <alignment horizontal="center" vertical="center"/>
      <protection locked="0"/>
    </xf>
    <xf numFmtId="0" fontId="126" fillId="0" borderId="130" xfId="0" applyFont="1" applyBorder="1" applyAlignment="1">
      <alignment horizontal="center" vertical="center"/>
    </xf>
    <xf numFmtId="0" fontId="126" fillId="0" borderId="164" xfId="0" applyFont="1" applyBorder="1" applyAlignment="1">
      <alignment horizontal="center" vertical="center"/>
    </xf>
    <xf numFmtId="0" fontId="126" fillId="0" borderId="131" xfId="0" applyFont="1" applyBorder="1" applyAlignment="1">
      <alignment horizontal="center" vertical="center"/>
    </xf>
    <xf numFmtId="0" fontId="42" fillId="7" borderId="143" xfId="0" applyFont="1" applyFill="1" applyBorder="1" applyAlignment="1">
      <alignment horizontal="center" vertical="center" wrapText="1"/>
    </xf>
    <xf numFmtId="0" fontId="126" fillId="7" borderId="144" xfId="0" applyFont="1" applyFill="1" applyBorder="1">
      <alignment vertical="center"/>
    </xf>
    <xf numFmtId="0" fontId="126" fillId="7" borderId="166" xfId="0" applyFont="1" applyFill="1" applyBorder="1" applyAlignment="1">
      <alignment horizontal="center" vertical="center"/>
    </xf>
    <xf numFmtId="0" fontId="126" fillId="7" borderId="167" xfId="0" applyFont="1" applyFill="1" applyBorder="1" applyAlignment="1">
      <alignment horizontal="center" vertical="center"/>
    </xf>
    <xf numFmtId="0" fontId="126" fillId="7" borderId="168" xfId="0" applyFont="1" applyFill="1" applyBorder="1" applyAlignment="1">
      <alignment horizontal="center" vertical="center"/>
    </xf>
    <xf numFmtId="176" fontId="127" fillId="13" borderId="169" xfId="0" applyNumberFormat="1" applyFont="1" applyFill="1" applyBorder="1" applyAlignment="1" applyProtection="1">
      <alignment horizontal="center" vertical="center"/>
      <protection locked="0"/>
    </xf>
    <xf numFmtId="176" fontId="127" fillId="13" borderId="170" xfId="0" applyNumberFormat="1" applyFont="1" applyFill="1" applyBorder="1" applyAlignment="1" applyProtection="1">
      <alignment horizontal="center" vertical="center"/>
      <protection locked="0"/>
    </xf>
    <xf numFmtId="0" fontId="34" fillId="0" borderId="139" xfId="0" applyFont="1" applyBorder="1" applyAlignment="1">
      <alignment horizontal="center" vertical="center" wrapText="1"/>
    </xf>
    <xf numFmtId="176" fontId="129" fillId="16" borderId="134" xfId="0" applyNumberFormat="1" applyFont="1" applyFill="1" applyBorder="1" applyAlignment="1" applyProtection="1">
      <alignment horizontal="center" vertical="center"/>
      <protection locked="0"/>
    </xf>
    <xf numFmtId="176" fontId="129" fillId="16" borderId="144" xfId="0" applyNumberFormat="1" applyFont="1" applyFill="1" applyBorder="1" applyAlignment="1" applyProtection="1">
      <alignment horizontal="center" vertical="center"/>
      <protection locked="0"/>
    </xf>
    <xf numFmtId="176" fontId="127" fillId="13" borderId="171" xfId="0" applyNumberFormat="1" applyFont="1" applyFill="1" applyBorder="1" applyAlignment="1" applyProtection="1">
      <alignment horizontal="center" vertical="center"/>
      <protection locked="0"/>
    </xf>
    <xf numFmtId="176" fontId="127" fillId="16" borderId="172" xfId="0" applyNumberFormat="1" applyFont="1" applyFill="1" applyBorder="1" applyAlignment="1" applyProtection="1">
      <alignment horizontal="center" vertical="center"/>
      <protection locked="0"/>
    </xf>
    <xf numFmtId="0" fontId="126" fillId="0" borderId="132" xfId="0" applyFont="1" applyBorder="1">
      <alignment vertical="center"/>
    </xf>
    <xf numFmtId="0" fontId="126" fillId="0" borderId="133" xfId="0" applyFont="1" applyBorder="1">
      <alignment vertical="center"/>
    </xf>
    <xf numFmtId="176" fontId="129" fillId="16" borderId="173" xfId="0" applyNumberFormat="1" applyFont="1" applyFill="1" applyBorder="1" applyAlignment="1" applyProtection="1">
      <alignment horizontal="center" vertical="center"/>
      <protection locked="0"/>
    </xf>
    <xf numFmtId="176" fontId="127" fillId="24" borderId="141" xfId="0" applyNumberFormat="1" applyFont="1" applyFill="1" applyBorder="1">
      <alignment vertical="center"/>
    </xf>
    <xf numFmtId="0" fontId="34" fillId="0" borderId="174" xfId="0" applyFont="1" applyBorder="1" applyAlignment="1">
      <alignment horizontal="center" vertical="center" wrapText="1"/>
    </xf>
    <xf numFmtId="0" fontId="34" fillId="0" borderId="175" xfId="0" applyFont="1" applyBorder="1" applyAlignment="1">
      <alignment horizontal="left"/>
    </xf>
    <xf numFmtId="0" fontId="34" fillId="0" borderId="176" xfId="0" applyFont="1" applyBorder="1" applyAlignment="1">
      <alignment horizontal="left"/>
    </xf>
    <xf numFmtId="0" fontId="34" fillId="0" borderId="152" xfId="0" applyFont="1" applyBorder="1" applyAlignment="1">
      <alignment horizontal="center" vertical="center" wrapText="1"/>
    </xf>
    <xf numFmtId="176" fontId="127" fillId="13" borderId="138" xfId="0" applyNumberFormat="1" applyFont="1" applyFill="1" applyBorder="1" applyAlignment="1" applyProtection="1">
      <alignment horizontal="center" vertical="center"/>
      <protection locked="0"/>
    </xf>
    <xf numFmtId="176" fontId="127" fillId="16" borderId="154" xfId="0" applyNumberFormat="1" applyFont="1" applyFill="1" applyBorder="1" applyAlignment="1" applyProtection="1">
      <alignment horizontal="center" vertical="center"/>
      <protection locked="0"/>
    </xf>
    <xf numFmtId="0" fontId="0" fillId="5" borderId="0" xfId="0" applyFill="1" applyAlignment="1">
      <alignment horizontal="center" vertical="center"/>
    </xf>
    <xf numFmtId="0" fontId="6" fillId="0" borderId="0" xfId="0" quotePrefix="1" applyFont="1" applyAlignment="1">
      <alignment horizontal="left" vertical="center" wrapText="1"/>
    </xf>
    <xf numFmtId="0" fontId="4"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Alignment="1">
      <alignment horizontal="left" vertical="center"/>
    </xf>
    <xf numFmtId="0" fontId="6" fillId="5" borderId="0" xfId="0" applyFont="1" applyFill="1" applyAlignment="1">
      <alignment horizontal="center" vertical="center" wrapText="1"/>
    </xf>
    <xf numFmtId="0" fontId="7" fillId="2" borderId="0" xfId="0" applyFont="1" applyFill="1" applyAlignment="1">
      <alignment horizontal="center" vertical="center" wrapText="1"/>
    </xf>
    <xf numFmtId="0" fontId="0" fillId="2" borderId="0" xfId="0" applyFill="1" applyAlignment="1">
      <alignment horizontal="center" vertical="center"/>
    </xf>
    <xf numFmtId="0" fontId="6" fillId="0" borderId="1" xfId="0" applyFont="1" applyBorder="1" applyAlignment="1">
      <alignment horizontal="left" vertical="center"/>
    </xf>
    <xf numFmtId="0" fontId="6" fillId="3" borderId="1" xfId="0" applyFont="1" applyFill="1" applyBorder="1" applyAlignment="1">
      <alignment horizontal="left" vertical="center" wrapText="1"/>
    </xf>
    <xf numFmtId="0" fontId="6" fillId="3" borderId="1" xfId="0" applyFont="1" applyFill="1" applyBorder="1" applyAlignment="1">
      <alignment horizontal="left" vertical="center"/>
    </xf>
    <xf numFmtId="0" fontId="7" fillId="0" borderId="1" xfId="0" applyFont="1" applyBorder="1" applyAlignment="1">
      <alignment horizontal="left" vertical="center" wrapText="1"/>
    </xf>
    <xf numFmtId="0" fontId="4" fillId="2" borderId="0" xfId="0" applyFont="1" applyFill="1" applyAlignment="1">
      <alignment horizontal="left" vertical="center"/>
    </xf>
    <xf numFmtId="0" fontId="7" fillId="0" borderId="0" xfId="0" applyFont="1" applyAlignment="1">
      <alignment horizontal="left" vertical="center" wrapText="1"/>
    </xf>
    <xf numFmtId="0" fontId="6" fillId="0" borderId="0" xfId="0" applyFont="1" applyAlignment="1">
      <alignment horizontal="center" vertical="center" wrapText="1"/>
    </xf>
    <xf numFmtId="0" fontId="2" fillId="0" borderId="0" xfId="0" applyFont="1" applyAlignment="1">
      <alignment horizontal="left" vertical="center"/>
    </xf>
    <xf numFmtId="0" fontId="6" fillId="0" borderId="1" xfId="0" applyFont="1" applyBorder="1" applyAlignment="1">
      <alignment horizontal="left" vertical="center" wrapText="1"/>
    </xf>
    <xf numFmtId="41" fontId="33" fillId="12" borderId="10" xfId="0" applyNumberFormat="1" applyFont="1" applyFill="1" applyBorder="1" applyAlignment="1">
      <alignment horizontal="center"/>
    </xf>
    <xf numFmtId="41" fontId="33" fillId="12" borderId="13" xfId="0" applyNumberFormat="1" applyFont="1" applyFill="1" applyBorder="1" applyAlignment="1">
      <alignment horizontal="center"/>
    </xf>
    <xf numFmtId="42" fontId="34" fillId="12" borderId="10" xfId="0" applyNumberFormat="1" applyFont="1" applyFill="1" applyBorder="1" applyAlignment="1">
      <alignment horizontal="center" shrinkToFit="1"/>
    </xf>
    <xf numFmtId="42" fontId="34" fillId="12" borderId="11" xfId="0" applyNumberFormat="1" applyFont="1" applyFill="1" applyBorder="1" applyAlignment="1">
      <alignment horizontal="center" shrinkToFit="1"/>
    </xf>
    <xf numFmtId="42" fontId="34" fillId="12" borderId="13" xfId="0" applyNumberFormat="1" applyFont="1" applyFill="1" applyBorder="1" applyAlignment="1">
      <alignment horizontal="center" shrinkToFit="1"/>
    </xf>
    <xf numFmtId="42" fontId="34" fillId="12" borderId="14" xfId="0" applyNumberFormat="1" applyFont="1" applyFill="1" applyBorder="1" applyAlignment="1">
      <alignment horizontal="center" shrinkToFit="1"/>
    </xf>
    <xf numFmtId="0" fontId="24" fillId="0" borderId="5" xfId="0" applyFont="1" applyBorder="1" applyAlignment="1">
      <alignment horizontal="left" vertical="center" shrinkToFit="1"/>
    </xf>
    <xf numFmtId="0" fontId="24" fillId="0" borderId="6" xfId="0" applyFont="1" applyBorder="1" applyAlignment="1">
      <alignment horizontal="left" vertical="center" shrinkToFit="1"/>
    </xf>
    <xf numFmtId="0" fontId="10" fillId="7" borderId="20" xfId="0" applyFont="1" applyFill="1" applyBorder="1" applyAlignment="1">
      <alignment horizontal="left" vertical="top"/>
    </xf>
    <xf numFmtId="0" fontId="10" fillId="7" borderId="22" xfId="0" applyFont="1" applyFill="1" applyBorder="1" applyAlignment="1">
      <alignment horizontal="left" vertical="top"/>
    </xf>
    <xf numFmtId="0" fontId="10" fillId="7" borderId="21" xfId="0" applyFont="1" applyFill="1" applyBorder="1" applyAlignment="1">
      <alignment horizontal="left" vertical="top"/>
    </xf>
    <xf numFmtId="0" fontId="24" fillId="0" borderId="71" xfId="0" applyFont="1" applyBorder="1" applyAlignment="1">
      <alignment horizontal="left" vertical="center" shrinkToFit="1"/>
    </xf>
    <xf numFmtId="0" fontId="24" fillId="0" borderId="8" xfId="0" applyFont="1" applyBorder="1" applyAlignment="1">
      <alignment horizontal="left" vertical="center" shrinkToFit="1"/>
    </xf>
    <xf numFmtId="0" fontId="24" fillId="6" borderId="5" xfId="0" applyFont="1" applyFill="1" applyBorder="1" applyAlignment="1">
      <alignment horizontal="left" vertical="center" shrinkToFit="1"/>
    </xf>
    <xf numFmtId="0" fontId="24" fillId="6" borderId="6" xfId="0" applyFont="1" applyFill="1" applyBorder="1" applyAlignment="1">
      <alignment horizontal="left" vertical="center" shrinkToFit="1"/>
    </xf>
    <xf numFmtId="0" fontId="2" fillId="0" borderId="0" xfId="0" applyFont="1" applyAlignment="1">
      <alignment horizontal="right"/>
    </xf>
    <xf numFmtId="0" fontId="2" fillId="12" borderId="9" xfId="0" applyFont="1" applyFill="1" applyBorder="1" applyAlignment="1">
      <alignment horizontal="center"/>
    </xf>
    <xf numFmtId="0" fontId="2" fillId="12" borderId="12" xfId="0" applyFont="1" applyFill="1" applyBorder="1" applyAlignment="1">
      <alignment horizontal="center"/>
    </xf>
    <xf numFmtId="0" fontId="24" fillId="10" borderId="107" xfId="0" applyFont="1" applyFill="1" applyBorder="1" applyAlignment="1">
      <alignment horizontal="left" vertical="center" shrinkToFit="1"/>
    </xf>
    <xf numFmtId="0" fontId="24" fillId="10" borderId="108" xfId="0" applyFont="1" applyFill="1" applyBorder="1" applyAlignment="1">
      <alignment horizontal="left" vertical="center" shrinkToFit="1"/>
    </xf>
    <xf numFmtId="0" fontId="24" fillId="0" borderId="110" xfId="0" applyFont="1" applyBorder="1" applyAlignment="1">
      <alignment horizontal="left" vertical="center" shrinkToFit="1"/>
    </xf>
    <xf numFmtId="0" fontId="24" fillId="0" borderId="111" xfId="0" applyFont="1" applyBorder="1" applyAlignment="1">
      <alignment horizontal="left" vertical="center" shrinkToFit="1"/>
    </xf>
    <xf numFmtId="0" fontId="24" fillId="6" borderId="128" xfId="0" applyFont="1" applyFill="1" applyBorder="1" applyAlignment="1">
      <alignment horizontal="left" vertical="center" shrinkToFit="1"/>
    </xf>
    <xf numFmtId="0" fontId="24" fillId="6" borderId="129" xfId="0" applyFont="1" applyFill="1" applyBorder="1" applyAlignment="1">
      <alignment horizontal="left" vertical="center" shrinkToFit="1"/>
    </xf>
    <xf numFmtId="0" fontId="24" fillId="10" borderId="5" xfId="0" applyFont="1" applyFill="1" applyBorder="1" applyAlignment="1">
      <alignment horizontal="left" vertical="center" shrinkToFit="1"/>
    </xf>
    <xf numFmtId="0" fontId="24" fillId="10" borderId="6" xfId="0" applyFont="1" applyFill="1" applyBorder="1" applyAlignment="1">
      <alignment horizontal="left" vertical="center" shrinkToFit="1"/>
    </xf>
    <xf numFmtId="0" fontId="24" fillId="6" borderId="71" xfId="0" applyFont="1" applyFill="1" applyBorder="1" applyAlignment="1">
      <alignment horizontal="left" vertical="center" shrinkToFit="1"/>
    </xf>
    <xf numFmtId="0" fontId="24" fillId="6" borderId="8" xfId="0" applyFont="1" applyFill="1" applyBorder="1" applyAlignment="1">
      <alignment horizontal="left" vertical="center" shrinkToFit="1"/>
    </xf>
    <xf numFmtId="0" fontId="24" fillId="10" borderId="104" xfId="0" applyFont="1" applyFill="1" applyBorder="1" applyAlignment="1">
      <alignment horizontal="left" vertical="center" shrinkToFit="1"/>
    </xf>
    <xf numFmtId="0" fontId="24" fillId="10" borderId="105" xfId="0" applyFont="1" applyFill="1" applyBorder="1" applyAlignment="1">
      <alignment horizontal="left" vertical="center" shrinkToFit="1"/>
    </xf>
    <xf numFmtId="0" fontId="24" fillId="0" borderId="107" xfId="0" applyFont="1" applyBorder="1" applyAlignment="1">
      <alignment horizontal="left" vertical="center" shrinkToFit="1"/>
    </xf>
    <xf numFmtId="0" fontId="24" fillId="0" borderId="108" xfId="0" applyFont="1" applyBorder="1" applyAlignment="1">
      <alignment horizontal="left" vertical="center" shrinkToFit="1"/>
    </xf>
    <xf numFmtId="0" fontId="24" fillId="0" borderId="104" xfId="0" applyFont="1" applyBorder="1" applyAlignment="1">
      <alignment horizontal="left" vertical="center" shrinkToFit="1"/>
    </xf>
    <xf numFmtId="0" fontId="24" fillId="0" borderId="105" xfId="0" applyFont="1" applyBorder="1" applyAlignment="1">
      <alignment horizontal="left" vertical="center" shrinkToFit="1"/>
    </xf>
    <xf numFmtId="0" fontId="24" fillId="6" borderId="104" xfId="0" applyFont="1" applyFill="1" applyBorder="1" applyAlignment="1">
      <alignment horizontal="left" vertical="center" shrinkToFit="1"/>
    </xf>
    <xf numFmtId="0" fontId="24" fillId="6" borderId="105" xfId="0" applyFont="1" applyFill="1" applyBorder="1" applyAlignment="1">
      <alignment horizontal="left" vertical="center" shrinkToFit="1"/>
    </xf>
    <xf numFmtId="0" fontId="27" fillId="0" borderId="5" xfId="0" applyFont="1" applyBorder="1" applyAlignment="1">
      <alignment horizontal="left" vertical="center" shrinkToFit="1"/>
    </xf>
    <xf numFmtId="0" fontId="27" fillId="0" borderId="6" xfId="0" applyFont="1" applyBorder="1" applyAlignment="1">
      <alignment horizontal="left" vertical="center" shrinkToFit="1"/>
    </xf>
    <xf numFmtId="0" fontId="24" fillId="6" borderId="123" xfId="0" applyFont="1" applyFill="1" applyBorder="1" applyAlignment="1">
      <alignment horizontal="left" vertical="center" shrinkToFit="1"/>
    </xf>
    <xf numFmtId="0" fontId="24" fillId="6" borderId="124" xfId="0" applyFont="1" applyFill="1" applyBorder="1" applyAlignment="1">
      <alignment horizontal="left" vertical="center" shrinkToFit="1"/>
    </xf>
    <xf numFmtId="0" fontId="24" fillId="10" borderId="71" xfId="0" applyFont="1" applyFill="1" applyBorder="1" applyAlignment="1">
      <alignment horizontal="left" vertical="center" shrinkToFit="1"/>
    </xf>
    <xf numFmtId="0" fontId="24" fillId="10" borderId="8" xfId="0" applyFont="1" applyFill="1" applyBorder="1" applyAlignment="1">
      <alignment horizontal="left" vertical="center" shrinkToFit="1"/>
    </xf>
    <xf numFmtId="0" fontId="24" fillId="0" borderId="115" xfId="0" applyFont="1" applyBorder="1" applyAlignment="1">
      <alignment horizontal="left" vertical="center" shrinkToFit="1"/>
    </xf>
    <xf numFmtId="0" fontId="24" fillId="0" borderId="116" xfId="0" applyFont="1" applyBorder="1" applyAlignment="1">
      <alignment horizontal="left" vertical="center" shrinkToFit="1"/>
    </xf>
    <xf numFmtId="0" fontId="24" fillId="6" borderId="125" xfId="0" applyFont="1" applyFill="1" applyBorder="1" applyAlignment="1">
      <alignment horizontal="left" vertical="center" shrinkToFit="1"/>
    </xf>
    <xf numFmtId="0" fontId="24" fillId="6" borderId="126" xfId="0" applyFont="1" applyFill="1" applyBorder="1" applyAlignment="1">
      <alignment horizontal="left" vertical="center" shrinkToFit="1"/>
    </xf>
    <xf numFmtId="0" fontId="24" fillId="0" borderId="120" xfId="0" applyFont="1" applyBorder="1" applyAlignment="1">
      <alignment horizontal="left" vertical="center" shrinkToFit="1"/>
    </xf>
    <xf numFmtId="0" fontId="24" fillId="0" borderId="113" xfId="0" applyFont="1" applyBorder="1" applyAlignment="1">
      <alignment horizontal="left" vertical="center" shrinkToFit="1"/>
    </xf>
    <xf numFmtId="0" fontId="24" fillId="6" borderId="115" xfId="0" applyFont="1" applyFill="1" applyBorder="1" applyAlignment="1">
      <alignment horizontal="left" vertical="center" shrinkToFit="1"/>
    </xf>
    <xf numFmtId="0" fontId="24" fillId="6" borderId="116" xfId="0" applyFont="1" applyFill="1" applyBorder="1" applyAlignment="1">
      <alignment horizontal="left" vertical="center" shrinkToFit="1"/>
    </xf>
    <xf numFmtId="0" fontId="27" fillId="7" borderId="107" xfId="0" applyFont="1" applyFill="1" applyBorder="1" applyAlignment="1">
      <alignment horizontal="left" vertical="center" shrinkToFit="1"/>
    </xf>
    <xf numFmtId="0" fontId="27" fillId="7" borderId="108" xfId="0" applyFont="1" applyFill="1" applyBorder="1" applyAlignment="1">
      <alignment horizontal="left" vertical="center" shrinkToFit="1"/>
    </xf>
    <xf numFmtId="0" fontId="30" fillId="0" borderId="118" xfId="0" applyFont="1" applyBorder="1" applyAlignment="1">
      <alignment horizontal="left" vertical="center" shrinkToFit="1"/>
    </xf>
    <xf numFmtId="0" fontId="30" fillId="0" borderId="119" xfId="0" applyFont="1" applyBorder="1" applyAlignment="1">
      <alignment horizontal="left" vertical="center" shrinkToFit="1"/>
    </xf>
    <xf numFmtId="0" fontId="27" fillId="7" borderId="71" xfId="0" applyFont="1" applyFill="1" applyBorder="1" applyAlignment="1">
      <alignment horizontal="left" vertical="center" shrinkToFit="1"/>
    </xf>
    <xf numFmtId="0" fontId="27" fillId="7" borderId="8" xfId="0" applyFont="1" applyFill="1" applyBorder="1" applyAlignment="1">
      <alignment horizontal="left" vertical="center" shrinkToFit="1"/>
    </xf>
    <xf numFmtId="0" fontId="27" fillId="7" borderId="110" xfId="0" applyFont="1" applyFill="1" applyBorder="1" applyAlignment="1">
      <alignment horizontal="left" vertical="center" shrinkToFit="1"/>
    </xf>
    <xf numFmtId="0" fontId="27" fillId="7" borderId="111" xfId="0" applyFont="1" applyFill="1" applyBorder="1" applyAlignment="1">
      <alignment horizontal="left" vertical="center" shrinkToFit="1"/>
    </xf>
    <xf numFmtId="0" fontId="2" fillId="0" borderId="0" xfId="0" applyFont="1" applyAlignment="1">
      <alignment horizontal="center" vertical="center"/>
    </xf>
    <xf numFmtId="0" fontId="17" fillId="8" borderId="2" xfId="0" applyFont="1" applyFill="1" applyBorder="1" applyAlignment="1" applyProtection="1">
      <alignment horizontal="left" vertical="center"/>
      <protection locked="0"/>
    </xf>
    <xf numFmtId="0" fontId="17" fillId="8" borderId="3" xfId="0" applyFont="1" applyFill="1" applyBorder="1" applyAlignment="1" applyProtection="1">
      <alignment horizontal="left" vertical="center"/>
      <protection locked="0"/>
    </xf>
    <xf numFmtId="0" fontId="20" fillId="9" borderId="5" xfId="0" applyFont="1" applyFill="1" applyBorder="1" applyAlignment="1">
      <alignment horizontal="center" vertical="center" wrapText="1"/>
    </xf>
    <xf numFmtId="0" fontId="20" fillId="9" borderId="6" xfId="0" applyFont="1" applyFill="1" applyBorder="1" applyAlignment="1">
      <alignment horizontal="center" vertical="center" wrapText="1"/>
    </xf>
    <xf numFmtId="0" fontId="24" fillId="6" borderId="89" xfId="0" applyFont="1" applyFill="1" applyBorder="1" applyAlignment="1">
      <alignment horizontal="left" vertical="center" shrinkToFit="1"/>
    </xf>
    <xf numFmtId="0" fontId="24" fillId="0" borderId="79" xfId="0" applyFont="1" applyBorder="1" applyAlignment="1">
      <alignment horizontal="left" vertical="center" shrinkToFit="1"/>
    </xf>
    <xf numFmtId="0" fontId="24" fillId="6" borderId="50" xfId="0" applyFont="1" applyFill="1" applyBorder="1" applyAlignment="1">
      <alignment horizontal="left" vertical="center" shrinkToFit="1"/>
    </xf>
    <xf numFmtId="0" fontId="24" fillId="0" borderId="50" xfId="0" applyFont="1" applyBorder="1" applyAlignment="1">
      <alignment horizontal="left" vertical="center" shrinkToFit="1"/>
    </xf>
    <xf numFmtId="0" fontId="24" fillId="6" borderId="62" xfId="0" applyFont="1" applyFill="1" applyBorder="1" applyAlignment="1">
      <alignment horizontal="left" vertical="center" shrinkToFit="1"/>
    </xf>
    <xf numFmtId="0" fontId="24" fillId="6" borderId="1" xfId="0" quotePrefix="1" applyFont="1" applyFill="1" applyBorder="1" applyAlignment="1">
      <alignment horizontal="left" vertical="center" shrinkToFit="1"/>
    </xf>
    <xf numFmtId="0" fontId="24" fillId="6" borderId="1" xfId="0" applyFont="1" applyFill="1" applyBorder="1" applyAlignment="1">
      <alignment horizontal="left" vertical="center" shrinkToFit="1"/>
    </xf>
    <xf numFmtId="0" fontId="24" fillId="0" borderId="13" xfId="0" quotePrefix="1" applyFont="1" applyBorder="1" applyAlignment="1">
      <alignment horizontal="left" vertical="center" shrinkToFit="1"/>
    </xf>
    <xf numFmtId="0" fontId="24" fillId="0" borderId="13" xfId="0" applyFont="1" applyBorder="1" applyAlignment="1">
      <alignment horizontal="left" vertical="center" shrinkToFit="1"/>
    </xf>
    <xf numFmtId="0" fontId="24" fillId="6" borderId="13" xfId="0" applyFont="1" applyFill="1" applyBorder="1" applyAlignment="1">
      <alignment horizontal="left" vertical="center" shrinkToFit="1"/>
    </xf>
    <xf numFmtId="42" fontId="34" fillId="17" borderId="89" xfId="0" applyNumberFormat="1" applyFont="1" applyFill="1" applyBorder="1" applyAlignment="1">
      <alignment horizontal="center" shrinkToFit="1"/>
    </xf>
    <xf numFmtId="42" fontId="34" fillId="17" borderId="90" xfId="0" applyNumberFormat="1" applyFont="1" applyFill="1" applyBorder="1" applyAlignment="1">
      <alignment horizontal="center" shrinkToFit="1"/>
    </xf>
    <xf numFmtId="0" fontId="24" fillId="0" borderId="86" xfId="0" quotePrefix="1" applyFont="1" applyBorder="1" applyAlignment="1">
      <alignment horizontal="left" vertical="center" shrinkToFit="1"/>
    </xf>
    <xf numFmtId="0" fontId="24" fillId="0" borderId="86" xfId="0" applyFont="1" applyBorder="1" applyAlignment="1">
      <alignment horizontal="left" vertical="center" shrinkToFit="1"/>
    </xf>
    <xf numFmtId="0" fontId="24" fillId="6" borderId="98" xfId="0" applyFont="1" applyFill="1" applyBorder="1" applyAlignment="1">
      <alignment horizontal="left" vertical="center" shrinkToFit="1"/>
    </xf>
    <xf numFmtId="0" fontId="24" fillId="6" borderId="93" xfId="0" applyFont="1" applyFill="1" applyBorder="1" applyAlignment="1">
      <alignment horizontal="left" vertical="center" shrinkToFit="1"/>
    </xf>
    <xf numFmtId="0" fontId="24" fillId="0" borderId="10" xfId="0" applyFont="1" applyBorder="1" applyAlignment="1">
      <alignment horizontal="left" vertical="center" shrinkToFit="1"/>
    </xf>
    <xf numFmtId="0" fontId="24" fillId="0" borderId="93" xfId="0" applyFont="1" applyBorder="1" applyAlignment="1">
      <alignment horizontal="left" vertical="center" shrinkToFit="1"/>
    </xf>
    <xf numFmtId="0" fontId="7" fillId="0" borderId="2" xfId="0" quotePrefix="1" applyFont="1" applyBorder="1" applyAlignment="1">
      <alignment horizontal="center" vertical="center"/>
    </xf>
    <xf numFmtId="0" fontId="40" fillId="0" borderId="78" xfId="0" applyFont="1" applyBorder="1" applyAlignment="1">
      <alignment horizontal="center" vertical="center" textRotation="90" shrinkToFit="1"/>
    </xf>
    <xf numFmtId="0" fontId="40" fillId="0" borderId="83" xfId="0" applyFont="1" applyBorder="1" applyAlignment="1">
      <alignment horizontal="center" vertical="center" textRotation="90" shrinkToFit="1"/>
    </xf>
    <xf numFmtId="0" fontId="40" fillId="0" borderId="85" xfId="0" applyFont="1" applyBorder="1" applyAlignment="1">
      <alignment horizontal="center" vertical="center" textRotation="90" shrinkToFit="1"/>
    </xf>
    <xf numFmtId="0" fontId="24" fillId="0" borderId="147" xfId="0" quotePrefix="1" applyFont="1" applyBorder="1" applyAlignment="1">
      <alignment horizontal="left" vertical="center" shrinkToFit="1"/>
    </xf>
    <xf numFmtId="0" fontId="24" fillId="0" borderId="148" xfId="0" applyFont="1" applyBorder="1" applyAlignment="1">
      <alignment horizontal="left" vertical="center" shrinkToFit="1"/>
    </xf>
    <xf numFmtId="0" fontId="40" fillId="15" borderId="155" xfId="0" applyFont="1" applyFill="1" applyBorder="1" applyAlignment="1">
      <alignment horizontal="center" vertical="center" textRotation="90" shrinkToFit="1"/>
    </xf>
    <xf numFmtId="0" fontId="40" fillId="15" borderId="146" xfId="0" applyFont="1" applyFill="1" applyBorder="1" applyAlignment="1">
      <alignment horizontal="center" vertical="center" textRotation="90" shrinkToFit="1"/>
    </xf>
    <xf numFmtId="0" fontId="40" fillId="15" borderId="92" xfId="0" applyFont="1" applyFill="1" applyBorder="1" applyAlignment="1">
      <alignment horizontal="center" vertical="center" textRotation="90" shrinkToFit="1"/>
    </xf>
    <xf numFmtId="0" fontId="40" fillId="15" borderId="78" xfId="0" applyFont="1" applyFill="1" applyBorder="1" applyAlignment="1">
      <alignment horizontal="center" vertical="center" textRotation="90" shrinkToFit="1"/>
    </xf>
    <xf numFmtId="0" fontId="40" fillId="15" borderId="83" xfId="0" applyFont="1" applyFill="1" applyBorder="1" applyAlignment="1">
      <alignment horizontal="center" vertical="center" textRotation="90" shrinkToFit="1"/>
    </xf>
    <xf numFmtId="0" fontId="40" fillId="15" borderId="85" xfId="0" applyFont="1" applyFill="1" applyBorder="1" applyAlignment="1">
      <alignment horizontal="center" vertical="center" textRotation="90" shrinkToFit="1"/>
    </xf>
    <xf numFmtId="0" fontId="37" fillId="13" borderId="3" xfId="0" applyFont="1" applyFill="1" applyBorder="1" applyAlignment="1" applyProtection="1">
      <alignment horizontal="left" vertical="center"/>
      <protection locked="0"/>
    </xf>
    <xf numFmtId="0" fontId="10" fillId="0" borderId="0" xfId="0" applyFont="1" applyAlignment="1">
      <alignment horizontal="left" vertical="center"/>
    </xf>
    <xf numFmtId="0" fontId="0" fillId="14" borderId="78" xfId="0" applyFill="1" applyBorder="1" applyAlignment="1">
      <alignment horizontal="center" vertical="center"/>
    </xf>
    <xf numFmtId="0" fontId="0" fillId="14" borderId="81" xfId="0" applyFill="1" applyBorder="1" applyAlignment="1">
      <alignment horizontal="center" vertical="center"/>
    </xf>
    <xf numFmtId="0" fontId="38" fillId="9" borderId="79" xfId="0" applyFont="1" applyFill="1" applyBorder="1" applyAlignment="1">
      <alignment horizontal="center" vertical="center" wrapText="1"/>
    </xf>
    <xf numFmtId="0" fontId="38" fillId="9" borderId="62" xfId="0" applyFont="1" applyFill="1" applyBorder="1" applyAlignment="1">
      <alignment horizontal="center" vertical="center" wrapText="1"/>
    </xf>
    <xf numFmtId="0" fontId="0" fillId="14" borderId="79" xfId="0" applyFill="1" applyBorder="1" applyAlignment="1">
      <alignment horizontal="center" vertical="center"/>
    </xf>
    <xf numFmtId="0" fontId="0" fillId="14" borderId="62" xfId="0" applyFill="1" applyBorder="1" applyAlignment="1">
      <alignment horizontal="center" vertical="center"/>
    </xf>
    <xf numFmtId="0" fontId="37" fillId="13" borderId="2" xfId="0" applyFont="1" applyFill="1" applyBorder="1" applyAlignment="1" applyProtection="1">
      <alignment horizontal="left" vertical="center"/>
      <protection locked="0"/>
    </xf>
    <xf numFmtId="0" fontId="24" fillId="0" borderId="1" xfId="0" applyFont="1" applyBorder="1" applyAlignment="1">
      <alignment horizontal="left" vertical="center" shrinkToFit="1"/>
    </xf>
    <xf numFmtId="0" fontId="40" fillId="0" borderId="81" xfId="0" applyFont="1" applyBorder="1" applyAlignment="1">
      <alignment horizontal="center" vertical="center" textRotation="90" shrinkToFit="1"/>
    </xf>
    <xf numFmtId="0" fontId="24" fillId="0" borderId="89" xfId="0" applyFont="1" applyBorder="1" applyAlignment="1">
      <alignment horizontal="left" vertical="center" shrinkToFit="1"/>
    </xf>
    <xf numFmtId="0" fontId="24" fillId="6" borderId="86" xfId="0" applyFont="1" applyFill="1" applyBorder="1" applyAlignment="1">
      <alignment horizontal="left" vertical="center" shrinkToFit="1"/>
    </xf>
    <xf numFmtId="0" fontId="24" fillId="6" borderId="79" xfId="0" applyFont="1" applyFill="1" applyBorder="1" applyAlignment="1">
      <alignment horizontal="left" vertical="center" shrinkToFit="1"/>
    </xf>
    <xf numFmtId="0" fontId="24" fillId="6" borderId="97" xfId="0" applyFont="1" applyFill="1" applyBorder="1" applyAlignment="1">
      <alignment horizontal="left" vertical="center" shrinkToFit="1"/>
    </xf>
    <xf numFmtId="0" fontId="37" fillId="13" borderId="2" xfId="0" applyFont="1" applyFill="1" applyBorder="1" applyAlignment="1" applyProtection="1">
      <alignment horizontal="center" vertical="center"/>
      <protection locked="0"/>
    </xf>
    <xf numFmtId="0" fontId="37" fillId="13" borderId="3" xfId="0" applyFont="1" applyFill="1" applyBorder="1" applyAlignment="1" applyProtection="1">
      <alignment horizontal="center" vertical="center"/>
      <protection locked="0"/>
    </xf>
    <xf numFmtId="0" fontId="34" fillId="7" borderId="132" xfId="0" applyFont="1" applyFill="1" applyBorder="1" applyAlignment="1">
      <alignment horizontal="center" vertical="center" wrapText="1"/>
    </xf>
    <xf numFmtId="0" fontId="34" fillId="7" borderId="162" xfId="0" applyFont="1" applyFill="1" applyBorder="1" applyAlignment="1">
      <alignment horizontal="center" vertical="center" wrapText="1"/>
    </xf>
    <xf numFmtId="0" fontId="34" fillId="7" borderId="133" xfId="0" applyFont="1" applyFill="1" applyBorder="1" applyAlignment="1">
      <alignment horizontal="center" vertical="center" wrapText="1"/>
    </xf>
    <xf numFmtId="0" fontId="34" fillId="7" borderId="161" xfId="0" applyFont="1" applyFill="1" applyBorder="1" applyAlignment="1">
      <alignment horizontal="center" vertical="center" wrapText="1"/>
    </xf>
    <xf numFmtId="0" fontId="34" fillId="0" borderId="132" xfId="0" applyFont="1" applyBorder="1" applyAlignment="1">
      <alignment horizontal="center" vertical="center" wrapText="1"/>
    </xf>
    <xf numFmtId="0" fontId="34" fillId="0" borderId="156" xfId="0" applyFont="1" applyBorder="1" applyAlignment="1">
      <alignment horizontal="center" vertical="center" wrapText="1"/>
    </xf>
    <xf numFmtId="0" fontId="34" fillId="0" borderId="133" xfId="0" applyFont="1" applyBorder="1" applyAlignment="1">
      <alignment horizontal="center" vertical="center" wrapText="1"/>
    </xf>
    <xf numFmtId="0" fontId="37" fillId="13" borderId="2" xfId="0" applyFont="1" applyFill="1" applyBorder="1" applyAlignment="1" applyProtection="1">
      <alignment horizontal="center" vertical="center" wrapText="1"/>
      <protection locked="0"/>
    </xf>
    <xf numFmtId="0" fontId="121" fillId="0" borderId="112" xfId="0" applyFont="1" applyBorder="1" applyAlignment="1">
      <alignment horizontal="left" vertical="center" wrapText="1"/>
    </xf>
    <xf numFmtId="0" fontId="69" fillId="19" borderId="0" xfId="1" applyFont="1" applyFill="1" applyAlignment="1">
      <alignment horizontal="center" vertical="center"/>
    </xf>
    <xf numFmtId="0" fontId="6" fillId="0" borderId="0" xfId="0" applyFont="1" applyAlignment="1">
      <alignment horizontal="left" vertical="center" wrapText="1" indent="5"/>
    </xf>
    <xf numFmtId="0" fontId="52" fillId="21" borderId="9" xfId="0" applyFont="1" applyFill="1" applyBorder="1" applyAlignment="1">
      <alignment horizontal="center" vertical="center"/>
    </xf>
    <xf numFmtId="0" fontId="52" fillId="21" borderId="11" xfId="0" applyFont="1" applyFill="1" applyBorder="1" applyAlignment="1">
      <alignment horizontal="center" vertical="center"/>
    </xf>
    <xf numFmtId="0" fontId="52" fillId="21" borderId="12" xfId="0" applyFont="1" applyFill="1" applyBorder="1" applyAlignment="1">
      <alignment horizontal="center" vertical="center"/>
    </xf>
    <xf numFmtId="0" fontId="52" fillId="21" borderId="14" xfId="0" applyFont="1" applyFill="1" applyBorder="1" applyAlignment="1">
      <alignment horizontal="center" vertical="center"/>
    </xf>
    <xf numFmtId="0" fontId="52" fillId="21" borderId="36" xfId="0" applyFont="1" applyFill="1" applyBorder="1" applyAlignment="1">
      <alignment horizontal="center" vertical="center"/>
    </xf>
    <xf numFmtId="0" fontId="52" fillId="21" borderId="52" xfId="0" applyFont="1" applyFill="1" applyBorder="1" applyAlignment="1">
      <alignment horizontal="center" vertical="center"/>
    </xf>
    <xf numFmtId="0" fontId="52" fillId="21" borderId="9" xfId="0" applyFont="1" applyFill="1" applyBorder="1" applyAlignment="1">
      <alignment horizontal="center" vertical="center" wrapText="1"/>
    </xf>
    <xf numFmtId="0" fontId="113" fillId="21" borderId="9" xfId="0" applyFont="1" applyFill="1" applyBorder="1" applyAlignment="1">
      <alignment horizontal="center" vertical="center"/>
    </xf>
    <xf numFmtId="0" fontId="113" fillId="21" borderId="11" xfId="0" applyFont="1" applyFill="1" applyBorder="1" applyAlignment="1">
      <alignment horizontal="center" vertical="center"/>
    </xf>
    <xf numFmtId="0" fontId="7" fillId="0" borderId="0" xfId="0" applyFont="1" applyAlignment="1">
      <alignment horizontal="left" vertical="center" wrapText="1" indent="3"/>
    </xf>
    <xf numFmtId="0" fontId="15" fillId="0" borderId="0" xfId="0" applyFont="1" applyAlignment="1">
      <alignment horizontal="left" vertical="center" indent="1"/>
    </xf>
    <xf numFmtId="0" fontId="7" fillId="0" borderId="0" xfId="0" applyFont="1" applyAlignment="1">
      <alignment horizontal="left" vertical="center" indent="3"/>
    </xf>
    <xf numFmtId="0" fontId="7" fillId="0" borderId="0" xfId="0" quotePrefix="1" applyFont="1" applyAlignment="1">
      <alignment horizontal="left" vertical="center" wrapText="1" indent="3"/>
    </xf>
    <xf numFmtId="0" fontId="15" fillId="0" borderId="0" xfId="0" applyFont="1" applyAlignment="1">
      <alignment horizontal="left" vertical="center" wrapText="1" indent="1"/>
    </xf>
    <xf numFmtId="0" fontId="15" fillId="0" borderId="0" xfId="0" applyFont="1" applyAlignment="1">
      <alignment horizontal="justify" vertical="center" wrapText="1"/>
    </xf>
    <xf numFmtId="0" fontId="6" fillId="0" borderId="0" xfId="0" applyFont="1" applyAlignment="1">
      <alignment horizontal="justify" vertical="center" wrapText="1"/>
    </xf>
    <xf numFmtId="42" fontId="42" fillId="0" borderId="43" xfId="0" applyNumberFormat="1" applyFont="1" applyBorder="1" applyAlignment="1">
      <alignment horizontal="center" vertical="center" wrapText="1"/>
    </xf>
    <xf numFmtId="42" fontId="42" fillId="0" borderId="42" xfId="0" applyNumberFormat="1" applyFont="1" applyBorder="1" applyAlignment="1">
      <alignment horizontal="center" vertical="center" wrapText="1"/>
    </xf>
    <xf numFmtId="0" fontId="4" fillId="0" borderId="23" xfId="0" applyFont="1" applyBorder="1" applyAlignment="1">
      <alignment horizontal="left" vertical="center" wrapText="1"/>
    </xf>
    <xf numFmtId="0" fontId="4" fillId="0" borderId="25" xfId="0" applyFont="1" applyBorder="1" applyAlignment="1">
      <alignment horizontal="left" vertical="center" wrapText="1"/>
    </xf>
    <xf numFmtId="0" fontId="7" fillId="8" borderId="63" xfId="0" applyFont="1" applyFill="1" applyBorder="1" applyAlignment="1">
      <alignment horizontal="left" vertical="center" wrapText="1"/>
    </xf>
    <xf numFmtId="0" fontId="7" fillId="8" borderId="16" xfId="0" applyFont="1" applyFill="1" applyBorder="1" applyAlignment="1">
      <alignment horizontal="left" vertical="center" wrapText="1"/>
    </xf>
    <xf numFmtId="0" fontId="7" fillId="8" borderId="17" xfId="0" applyFont="1" applyFill="1" applyBorder="1" applyAlignment="1">
      <alignment horizontal="left" vertical="center" wrapText="1"/>
    </xf>
    <xf numFmtId="0" fontId="7" fillId="8" borderId="64" xfId="0" applyFont="1" applyFill="1" applyBorder="1" applyAlignment="1">
      <alignment horizontal="left" vertical="center" wrapText="1"/>
    </xf>
    <xf numFmtId="0" fontId="7" fillId="8" borderId="2" xfId="0" applyFont="1" applyFill="1" applyBorder="1" applyAlignment="1">
      <alignment horizontal="left" vertical="center" wrapText="1"/>
    </xf>
    <xf numFmtId="0" fontId="7" fillId="8" borderId="19" xfId="0" applyFont="1" applyFill="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17" xfId="0" applyFont="1" applyBorder="1" applyAlignment="1">
      <alignment horizontal="left" vertical="center" wrapText="1"/>
    </xf>
    <xf numFmtId="0" fontId="7" fillId="0" borderId="64" xfId="0" applyFont="1" applyBorder="1" applyAlignment="1">
      <alignment horizontal="left" vertical="center" wrapText="1"/>
    </xf>
    <xf numFmtId="0" fontId="7" fillId="0" borderId="2" xfId="0" applyFont="1" applyBorder="1" applyAlignment="1">
      <alignment horizontal="left" vertical="center" wrapText="1"/>
    </xf>
    <xf numFmtId="0" fontId="7" fillId="0" borderId="19" xfId="0" applyFont="1" applyBorder="1" applyAlignment="1">
      <alignment horizontal="left" vertical="center" wrapText="1"/>
    </xf>
    <xf numFmtId="0" fontId="73" fillId="0" borderId="33" xfId="0" applyFont="1" applyBorder="1" applyAlignment="1">
      <alignment horizontal="left" vertical="center"/>
    </xf>
    <xf numFmtId="0" fontId="73" fillId="0" borderId="29" xfId="0" applyFont="1" applyBorder="1" applyAlignment="1">
      <alignment horizontal="left" vertical="center"/>
    </xf>
    <xf numFmtId="0" fontId="52" fillId="20" borderId="9" xfId="0" applyFont="1" applyFill="1" applyBorder="1" applyAlignment="1">
      <alignment horizontal="center" vertical="center"/>
    </xf>
    <xf numFmtId="0" fontId="52" fillId="20" borderId="11" xfId="0" applyFont="1" applyFill="1" applyBorder="1" applyAlignment="1">
      <alignment horizontal="center" vertical="center"/>
    </xf>
    <xf numFmtId="0" fontId="52" fillId="20" borderId="36" xfId="0" applyFont="1" applyFill="1" applyBorder="1" applyAlignment="1">
      <alignment horizontal="center" vertical="center"/>
    </xf>
    <xf numFmtId="0" fontId="52" fillId="20" borderId="52" xfId="0" applyFont="1" applyFill="1" applyBorder="1" applyAlignment="1">
      <alignment horizontal="center" vertical="center"/>
    </xf>
    <xf numFmtId="0" fontId="2" fillId="24" borderId="0" xfId="0" applyFont="1" applyFill="1" applyAlignment="1">
      <alignment horizontal="left" vertical="center" wrapText="1"/>
    </xf>
    <xf numFmtId="0" fontId="2" fillId="17" borderId="0" xfId="0" applyFont="1" applyFill="1" applyAlignment="1">
      <alignment horizontal="center" vertical="center"/>
    </xf>
    <xf numFmtId="0" fontId="2" fillId="24" borderId="0" xfId="0" applyFont="1" applyFill="1" applyAlignment="1">
      <alignment horizontal="center" vertical="center"/>
    </xf>
    <xf numFmtId="0" fontId="2" fillId="17" borderId="0" xfId="0" applyFont="1" applyFill="1" applyAlignment="1">
      <alignment horizontal="left" vertical="center" wrapText="1"/>
    </xf>
    <xf numFmtId="0" fontId="2" fillId="24" borderId="0" xfId="0" applyFont="1" applyFill="1" applyAlignment="1">
      <alignment horizontal="left" vertical="center"/>
    </xf>
    <xf numFmtId="0" fontId="69" fillId="17" borderId="0" xfId="1" applyFont="1" applyFill="1" applyAlignment="1">
      <alignment horizontal="center" vertical="center"/>
    </xf>
    <xf numFmtId="0" fontId="54" fillId="17" borderId="0" xfId="1" applyFill="1" applyAlignment="1">
      <alignment horizontal="center" vertical="center"/>
    </xf>
    <xf numFmtId="0" fontId="7" fillId="0" borderId="0" xfId="0" applyFont="1" applyAlignment="1">
      <alignment horizontal="left" vertical="center" wrapText="1" indent="5"/>
    </xf>
    <xf numFmtId="42" fontId="76" fillId="0" borderId="55" xfId="0" applyNumberFormat="1" applyFont="1" applyBorder="1" applyAlignment="1">
      <alignment horizontal="center" vertical="center"/>
    </xf>
    <xf numFmtId="42" fontId="76" fillId="0" borderId="53" xfId="0" applyNumberFormat="1" applyFont="1" applyBorder="1" applyAlignment="1">
      <alignment horizontal="center" vertical="center"/>
    </xf>
    <xf numFmtId="42" fontId="76" fillId="0" borderId="51" xfId="0" applyNumberFormat="1" applyFont="1" applyBorder="1" applyAlignment="1">
      <alignment horizontal="center" vertical="center"/>
    </xf>
    <xf numFmtId="42" fontId="75" fillId="0" borderId="54" xfId="0" applyNumberFormat="1" applyFont="1" applyBorder="1" applyAlignment="1">
      <alignment horizontal="center" vertical="center"/>
    </xf>
    <xf numFmtId="42" fontId="75" fillId="0" borderId="28" xfId="0" applyNumberFormat="1" applyFont="1" applyBorder="1" applyAlignment="1">
      <alignment horizontal="center" vertical="center"/>
    </xf>
    <xf numFmtId="42" fontId="75" fillId="0" borderId="49" xfId="0" applyNumberFormat="1" applyFont="1" applyBorder="1" applyAlignment="1">
      <alignment horizontal="center" vertical="center"/>
    </xf>
    <xf numFmtId="0" fontId="73" fillId="18" borderId="33" xfId="0" applyFont="1" applyFill="1" applyBorder="1" applyAlignment="1">
      <alignment horizontal="left" vertical="center"/>
    </xf>
    <xf numFmtId="0" fontId="73" fillId="18" borderId="29" xfId="0" applyFont="1" applyFill="1" applyBorder="1" applyAlignment="1">
      <alignment horizontal="left" vertical="center"/>
    </xf>
    <xf numFmtId="0" fontId="4" fillId="22" borderId="56" xfId="0" applyFont="1" applyFill="1" applyBorder="1" applyAlignment="1">
      <alignment horizontal="left" vertical="center" wrapText="1"/>
    </xf>
    <xf numFmtId="0" fontId="4" fillId="22" borderId="57" xfId="0" applyFont="1" applyFill="1" applyBorder="1" applyAlignment="1">
      <alignment horizontal="left" vertical="center" wrapText="1"/>
    </xf>
    <xf numFmtId="0" fontId="4" fillId="22" borderId="46" xfId="0" applyFont="1" applyFill="1" applyBorder="1" applyAlignment="1">
      <alignment horizontal="left" vertical="center" wrapText="1"/>
    </xf>
    <xf numFmtId="0" fontId="75" fillId="0" borderId="33" xfId="0" applyFont="1" applyBorder="1" applyAlignment="1">
      <alignment horizontal="left" vertical="center"/>
    </xf>
    <xf numFmtId="0" fontId="75" fillId="0" borderId="29" xfId="0" applyFont="1" applyBorder="1" applyAlignment="1">
      <alignment horizontal="left" vertical="center"/>
    </xf>
    <xf numFmtId="42" fontId="75" fillId="18" borderId="54" xfId="0" applyNumberFormat="1" applyFont="1" applyFill="1" applyBorder="1" applyAlignment="1">
      <alignment horizontal="center" vertical="center"/>
    </xf>
    <xf numFmtId="42" fontId="75" fillId="18" borderId="49" xfId="0" applyNumberFormat="1" applyFont="1" applyFill="1" applyBorder="1" applyAlignment="1">
      <alignment horizontal="center" vertical="center"/>
    </xf>
    <xf numFmtId="42" fontId="76" fillId="18" borderId="55" xfId="0" applyNumberFormat="1" applyFont="1" applyFill="1" applyBorder="1" applyAlignment="1">
      <alignment horizontal="center" vertical="center"/>
    </xf>
    <xf numFmtId="42" fontId="76" fillId="18" borderId="51" xfId="0" applyNumberFormat="1" applyFont="1" applyFill="1" applyBorder="1" applyAlignment="1">
      <alignment horizontal="center" vertical="center"/>
    </xf>
    <xf numFmtId="0" fontId="73" fillId="29" borderId="33" xfId="0" applyFont="1" applyFill="1" applyBorder="1" applyAlignment="1">
      <alignment horizontal="left" vertical="center"/>
    </xf>
    <xf numFmtId="0" fontId="73" fillId="29" borderId="29" xfId="0" applyFont="1" applyFill="1" applyBorder="1" applyAlignment="1">
      <alignment horizontal="left" vertical="center"/>
    </xf>
    <xf numFmtId="42" fontId="75" fillId="6" borderId="54" xfId="0" applyNumberFormat="1" applyFont="1" applyFill="1" applyBorder="1" applyAlignment="1">
      <alignment horizontal="right" vertical="center" wrapText="1"/>
    </xf>
    <xf numFmtId="42" fontId="75" fillId="6" borderId="49" xfId="0" applyNumberFormat="1" applyFont="1" applyFill="1" applyBorder="1" applyAlignment="1">
      <alignment horizontal="right" vertical="center"/>
    </xf>
    <xf numFmtId="42" fontId="76" fillId="6" borderId="55" xfId="0" applyNumberFormat="1" applyFont="1" applyFill="1" applyBorder="1" applyAlignment="1">
      <alignment horizontal="right" vertical="center" wrapText="1"/>
    </xf>
    <xf numFmtId="42" fontId="76" fillId="6" borderId="51" xfId="0" applyNumberFormat="1" applyFont="1" applyFill="1" applyBorder="1" applyAlignment="1">
      <alignment horizontal="right" vertical="center"/>
    </xf>
    <xf numFmtId="0" fontId="73" fillId="6" borderId="33" xfId="0" applyFont="1" applyFill="1" applyBorder="1" applyAlignment="1">
      <alignment horizontal="left" vertical="center"/>
    </xf>
    <xf numFmtId="0" fontId="73" fillId="6" borderId="29" xfId="0" applyFont="1" applyFill="1" applyBorder="1" applyAlignment="1">
      <alignment horizontal="left" vertical="center"/>
    </xf>
    <xf numFmtId="42" fontId="75" fillId="6" borderId="54" xfId="0" applyNumberFormat="1" applyFont="1" applyFill="1" applyBorder="1" applyAlignment="1">
      <alignment horizontal="right" vertical="center"/>
    </xf>
    <xf numFmtId="42" fontId="76" fillId="6" borderId="55" xfId="0" applyNumberFormat="1" applyFont="1" applyFill="1" applyBorder="1" applyAlignment="1">
      <alignment horizontal="right" vertical="center"/>
    </xf>
    <xf numFmtId="42" fontId="75" fillId="6" borderId="49" xfId="0" applyNumberFormat="1" applyFont="1" applyFill="1" applyBorder="1" applyAlignment="1">
      <alignment horizontal="right" vertical="center" wrapText="1"/>
    </xf>
    <xf numFmtId="42" fontId="76" fillId="6" borderId="51" xfId="0" applyNumberFormat="1" applyFont="1" applyFill="1" applyBorder="1" applyAlignment="1">
      <alignment horizontal="right" vertical="center" wrapText="1"/>
    </xf>
    <xf numFmtId="0" fontId="73" fillId="6" borderId="12" xfId="0" applyFont="1" applyFill="1" applyBorder="1" applyAlignment="1">
      <alignment horizontal="left" vertical="center"/>
    </xf>
    <xf numFmtId="0" fontId="73" fillId="6" borderId="14" xfId="0" applyFont="1" applyFill="1" applyBorder="1" applyAlignment="1">
      <alignment horizontal="left" vertical="center"/>
    </xf>
    <xf numFmtId="42" fontId="76" fillId="0" borderId="24" xfId="0" applyNumberFormat="1" applyFont="1" applyBorder="1" applyAlignment="1">
      <alignment horizontal="center" vertical="center"/>
    </xf>
    <xf numFmtId="42" fontId="75" fillId="0" borderId="23" xfId="0" applyNumberFormat="1" applyFont="1" applyBorder="1" applyAlignment="1">
      <alignment horizontal="right" vertical="center" wrapText="1"/>
    </xf>
    <xf numFmtId="42" fontId="75" fillId="0" borderId="28" xfId="0" applyNumberFormat="1" applyFont="1" applyBorder="1" applyAlignment="1">
      <alignment horizontal="right" vertical="center"/>
    </xf>
    <xf numFmtId="42" fontId="75" fillId="0" borderId="49" xfId="0" applyNumberFormat="1" applyFont="1" applyBorder="1" applyAlignment="1">
      <alignment horizontal="right" vertical="center"/>
    </xf>
    <xf numFmtId="42" fontId="76" fillId="0" borderId="24" xfId="0" applyNumberFormat="1" applyFont="1" applyBorder="1" applyAlignment="1">
      <alignment horizontal="right" vertical="center" wrapText="1"/>
    </xf>
    <xf numFmtId="42" fontId="76" fillId="0" borderId="53" xfId="0" applyNumberFormat="1" applyFont="1" applyBorder="1" applyAlignment="1">
      <alignment horizontal="right" vertical="center"/>
    </xf>
    <xf numFmtId="42" fontId="76" fillId="0" borderId="51" xfId="0" applyNumberFormat="1" applyFont="1" applyBorder="1" applyAlignment="1">
      <alignment horizontal="right" vertical="center"/>
    </xf>
    <xf numFmtId="0" fontId="73" fillId="0" borderId="49" xfId="0" applyFont="1" applyBorder="1" applyAlignment="1">
      <alignment horizontal="left" vertical="center"/>
    </xf>
    <xf numFmtId="0" fontId="73" fillId="0" borderId="51" xfId="0" applyFont="1" applyBorder="1" applyAlignment="1">
      <alignment horizontal="left" vertical="center"/>
    </xf>
    <xf numFmtId="0" fontId="3" fillId="0" borderId="0" xfId="0" applyFont="1" applyAlignment="1">
      <alignment horizontal="right" vertical="top"/>
    </xf>
    <xf numFmtId="0" fontId="75" fillId="6" borderId="12" xfId="0" applyFont="1" applyFill="1" applyBorder="1" applyAlignment="1">
      <alignment horizontal="left" vertical="center"/>
    </xf>
    <xf numFmtId="0" fontId="75" fillId="6" borderId="14" xfId="0" applyFont="1" applyFill="1" applyBorder="1" applyAlignment="1">
      <alignment horizontal="left" vertical="center"/>
    </xf>
    <xf numFmtId="0" fontId="7" fillId="0" borderId="65" xfId="0" applyFont="1" applyBorder="1" applyAlignment="1">
      <alignment horizontal="left" vertical="center" wrapText="1"/>
    </xf>
    <xf numFmtId="0" fontId="7" fillId="0" borderId="22" xfId="0" applyFont="1" applyBorder="1" applyAlignment="1">
      <alignment horizontal="left" vertical="center" wrapText="1"/>
    </xf>
    <xf numFmtId="0" fontId="7" fillId="0" borderId="21" xfId="0" applyFont="1" applyBorder="1" applyAlignment="1">
      <alignment horizontal="left" vertical="center" wrapText="1"/>
    </xf>
    <xf numFmtId="42" fontId="75" fillId="0" borderId="23" xfId="0" applyNumberFormat="1" applyFont="1" applyBorder="1" applyAlignment="1">
      <alignment horizontal="right" vertical="center"/>
    </xf>
    <xf numFmtId="42" fontId="76" fillId="0" borderId="24" xfId="0" applyNumberFormat="1" applyFont="1" applyBorder="1" applyAlignment="1">
      <alignment horizontal="right" vertical="center"/>
    </xf>
    <xf numFmtId="42" fontId="75" fillId="0" borderId="23" xfId="0" applyNumberFormat="1" applyFont="1" applyBorder="1" applyAlignment="1">
      <alignment horizontal="center" vertical="center"/>
    </xf>
    <xf numFmtId="0" fontId="52" fillId="20" borderId="12" xfId="0" applyFont="1" applyFill="1" applyBorder="1" applyAlignment="1">
      <alignment horizontal="center" vertical="center"/>
    </xf>
    <xf numFmtId="0" fontId="52" fillId="20" borderId="14" xfId="0" applyFont="1" applyFill="1" applyBorder="1" applyAlignment="1">
      <alignment horizontal="center" vertical="center"/>
    </xf>
    <xf numFmtId="0" fontId="52" fillId="14" borderId="31" xfId="0" applyFont="1" applyFill="1" applyBorder="1" applyAlignment="1">
      <alignment horizontal="center" vertical="center"/>
    </xf>
    <xf numFmtId="0" fontId="52" fillId="14" borderId="32" xfId="0" applyFont="1" applyFill="1" applyBorder="1" applyAlignment="1">
      <alignment horizontal="center" vertical="center"/>
    </xf>
    <xf numFmtId="0" fontId="7" fillId="0" borderId="50" xfId="0" applyFont="1" applyBorder="1" applyAlignment="1">
      <alignment horizontal="justify" vertical="center" wrapText="1"/>
    </xf>
    <xf numFmtId="0" fontId="7" fillId="0" borderId="51" xfId="0" applyFont="1" applyBorder="1" applyAlignment="1">
      <alignment horizontal="justify" vertical="center" wrapText="1"/>
    </xf>
    <xf numFmtId="0" fontId="7" fillId="8" borderId="1" xfId="0" applyFont="1" applyFill="1" applyBorder="1" applyAlignment="1">
      <alignment horizontal="justify" vertical="center" wrapText="1"/>
    </xf>
    <xf numFmtId="0" fontId="7" fillId="8" borderId="29" xfId="0" applyFont="1" applyFill="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8" borderId="13" xfId="0" applyFont="1" applyFill="1" applyBorder="1" applyAlignment="1">
      <alignment horizontal="justify" vertical="center" wrapText="1"/>
    </xf>
    <xf numFmtId="0" fontId="7" fillId="8" borderId="14" xfId="0" applyFont="1" applyFill="1" applyBorder="1" applyAlignment="1">
      <alignment horizontal="justify" vertical="center" wrapText="1"/>
    </xf>
    <xf numFmtId="42" fontId="42" fillId="8" borderId="52" xfId="0" applyNumberFormat="1" applyFont="1" applyFill="1" applyBorder="1" applyAlignment="1">
      <alignment horizontal="center" vertical="center" wrapText="1"/>
    </xf>
    <xf numFmtId="42" fontId="42" fillId="8" borderId="36" xfId="0" applyNumberFormat="1" applyFont="1" applyFill="1" applyBorder="1" applyAlignment="1">
      <alignment horizontal="center" vertical="center" wrapText="1"/>
    </xf>
    <xf numFmtId="0" fontId="4" fillId="8" borderId="23" xfId="0" applyFont="1" applyFill="1" applyBorder="1" applyAlignment="1">
      <alignment horizontal="left" vertical="center" wrapText="1"/>
    </xf>
    <xf numFmtId="0" fontId="4" fillId="8" borderId="25" xfId="0" applyFont="1" applyFill="1" applyBorder="1" applyAlignment="1">
      <alignment horizontal="left" vertical="center" wrapText="1"/>
    </xf>
    <xf numFmtId="42" fontId="42" fillId="8" borderId="43" xfId="0" applyNumberFormat="1" applyFont="1" applyFill="1" applyBorder="1" applyAlignment="1">
      <alignment horizontal="center" vertical="center" wrapText="1"/>
    </xf>
    <xf numFmtId="42" fontId="42" fillId="8" borderId="42" xfId="0" applyNumberFormat="1" applyFont="1" applyFill="1" applyBorder="1" applyAlignment="1">
      <alignment horizontal="center" vertical="center" wrapText="1"/>
    </xf>
    <xf numFmtId="42" fontId="42" fillId="0" borderId="52" xfId="0" applyNumberFormat="1" applyFont="1" applyBorder="1" applyAlignment="1">
      <alignment horizontal="center" vertical="center" wrapText="1"/>
    </xf>
    <xf numFmtId="42" fontId="42" fillId="0" borderId="36" xfId="0" applyNumberFormat="1" applyFont="1" applyBorder="1" applyAlignment="1">
      <alignment horizontal="center" vertical="center" wrapText="1"/>
    </xf>
    <xf numFmtId="14" fontId="36" fillId="17" borderId="2" xfId="0" applyNumberFormat="1" applyFont="1" applyFill="1" applyBorder="1" applyAlignment="1" applyProtection="1">
      <alignment horizontal="left" vertical="center"/>
      <protection locked="0"/>
    </xf>
    <xf numFmtId="0" fontId="37" fillId="17" borderId="2" xfId="0" applyFont="1" applyFill="1" applyBorder="1" applyAlignment="1" applyProtection="1">
      <alignment horizontal="left" vertical="center"/>
      <protection locked="0"/>
    </xf>
    <xf numFmtId="0" fontId="4" fillId="17" borderId="2" xfId="0" applyFont="1" applyFill="1" applyBorder="1" applyAlignment="1" applyProtection="1">
      <alignment horizontal="left" vertical="center"/>
      <protection locked="0"/>
    </xf>
    <xf numFmtId="0" fontId="2" fillId="17" borderId="0" xfId="0" applyFont="1" applyFill="1" applyAlignment="1" applyProtection="1">
      <alignment horizontal="center" vertical="center"/>
      <protection locked="0"/>
    </xf>
    <xf numFmtId="42" fontId="91" fillId="0" borderId="33" xfId="0" applyNumberFormat="1" applyFont="1" applyBorder="1" applyAlignment="1">
      <alignment horizontal="center" vertical="center"/>
    </xf>
    <xf numFmtId="42" fontId="91" fillId="0" borderId="37" xfId="0" applyNumberFormat="1" applyFont="1" applyBorder="1" applyAlignment="1">
      <alignment horizontal="center" vertical="center"/>
    </xf>
    <xf numFmtId="42" fontId="91" fillId="0" borderId="1" xfId="0" applyNumberFormat="1" applyFont="1" applyBorder="1" applyAlignment="1">
      <alignment horizontal="center" vertical="center"/>
    </xf>
    <xf numFmtId="42" fontId="57" fillId="0" borderId="38" xfId="0" applyNumberFormat="1" applyFont="1" applyBorder="1" applyAlignment="1">
      <alignment horizontal="center" vertical="center"/>
    </xf>
    <xf numFmtId="42" fontId="57" fillId="0" borderId="39" xfId="0" applyNumberFormat="1" applyFont="1" applyBorder="1" applyAlignment="1">
      <alignment horizontal="center" vertical="center"/>
    </xf>
    <xf numFmtId="0" fontId="6" fillId="0" borderId="0" xfId="0" applyFont="1" applyAlignment="1">
      <alignment horizontal="left" vertical="center" shrinkToFit="1"/>
    </xf>
    <xf numFmtId="0" fontId="69" fillId="0" borderId="0" xfId="1" applyFont="1">
      <alignment vertical="center"/>
    </xf>
    <xf numFmtId="41" fontId="58" fillId="17" borderId="40" xfId="0" applyNumberFormat="1" applyFont="1" applyFill="1" applyBorder="1" applyAlignment="1" applyProtection="1">
      <alignment horizontal="center"/>
      <protection locked="0"/>
    </xf>
    <xf numFmtId="41" fontId="58" fillId="17" borderId="41" xfId="0" applyNumberFormat="1" applyFont="1" applyFill="1" applyBorder="1" applyAlignment="1" applyProtection="1">
      <alignment horizontal="center"/>
      <protection locked="0"/>
    </xf>
    <xf numFmtId="0" fontId="55" fillId="14" borderId="9" xfId="0" applyFont="1" applyFill="1" applyBorder="1" applyAlignment="1">
      <alignment horizontal="center" vertical="center"/>
    </xf>
    <xf numFmtId="0" fontId="55" fillId="14" borderId="36" xfId="0" applyFont="1" applyFill="1" applyBorder="1" applyAlignment="1">
      <alignment horizontal="center" vertical="center"/>
    </xf>
    <xf numFmtId="0" fontId="55" fillId="14" borderId="10" xfId="0" applyFont="1" applyFill="1" applyBorder="1" applyAlignment="1">
      <alignment horizontal="center" vertical="center"/>
    </xf>
    <xf numFmtId="0" fontId="55" fillId="14" borderId="11" xfId="0" applyFont="1" applyFill="1" applyBorder="1" applyAlignment="1">
      <alignment horizontal="center" vertical="center"/>
    </xf>
    <xf numFmtId="41" fontId="61" fillId="14" borderId="15" xfId="0" applyNumberFormat="1" applyFont="1" applyFill="1" applyBorder="1" applyAlignment="1">
      <alignment horizontal="center" vertical="center"/>
    </xf>
    <xf numFmtId="41" fontId="61" fillId="14" borderId="17" xfId="0" applyNumberFormat="1" applyFont="1" applyFill="1" applyBorder="1" applyAlignment="1">
      <alignment horizontal="center" vertical="center"/>
    </xf>
    <xf numFmtId="41" fontId="61" fillId="14" borderId="47" xfId="0" applyNumberFormat="1" applyFont="1" applyFill="1" applyBorder="1" applyAlignment="1">
      <alignment horizontal="center" vertical="center"/>
    </xf>
    <xf numFmtId="41" fontId="61" fillId="14" borderId="35" xfId="0" applyNumberFormat="1" applyFont="1" applyFill="1" applyBorder="1" applyAlignment="1">
      <alignment horizontal="center" vertical="center"/>
    </xf>
    <xf numFmtId="41" fontId="90" fillId="17" borderId="47" xfId="0" applyNumberFormat="1" applyFont="1" applyFill="1" applyBorder="1" applyAlignment="1" applyProtection="1">
      <alignment horizontal="left" vertical="center" wrapText="1"/>
      <protection locked="0"/>
    </xf>
    <xf numFmtId="41" fontId="90" fillId="17" borderId="0" xfId="0" applyNumberFormat="1" applyFont="1" applyFill="1" applyAlignment="1" applyProtection="1">
      <alignment horizontal="left" vertical="center" wrapText="1"/>
      <protection locked="0"/>
    </xf>
    <xf numFmtId="41" fontId="90" fillId="17" borderId="18" xfId="0" applyNumberFormat="1" applyFont="1" applyFill="1" applyBorder="1" applyAlignment="1" applyProtection="1">
      <alignment horizontal="left" vertical="center" wrapText="1"/>
      <protection locked="0"/>
    </xf>
    <xf numFmtId="41" fontId="90" fillId="17" borderId="2" xfId="0" applyNumberFormat="1" applyFont="1" applyFill="1" applyBorder="1" applyAlignment="1" applyProtection="1">
      <alignment horizontal="left" vertical="center" wrapText="1"/>
      <protection locked="0"/>
    </xf>
    <xf numFmtId="42" fontId="62" fillId="0" borderId="18" xfId="0" applyNumberFormat="1" applyFont="1" applyBorder="1" applyAlignment="1">
      <alignment horizontal="center" wrapText="1"/>
    </xf>
    <xf numFmtId="42" fontId="62" fillId="0" borderId="19" xfId="0" applyNumberFormat="1" applyFont="1" applyBorder="1" applyAlignment="1">
      <alignment horizontal="center" wrapText="1"/>
    </xf>
    <xf numFmtId="42" fontId="57" fillId="0" borderId="45" xfId="0" applyNumberFormat="1" applyFont="1" applyBorder="1" applyAlignment="1">
      <alignment horizontal="center" vertical="center"/>
    </xf>
    <xf numFmtId="42" fontId="57" fillId="0" borderId="46" xfId="0" applyNumberFormat="1" applyFont="1" applyBorder="1" applyAlignment="1">
      <alignment horizontal="center" vertical="center"/>
    </xf>
    <xf numFmtId="0" fontId="64" fillId="6" borderId="1" xfId="0" applyFont="1" applyFill="1" applyBorder="1" applyAlignment="1" applyProtection="1">
      <alignment horizontal="left" vertical="center" wrapText="1"/>
      <protection locked="0"/>
    </xf>
    <xf numFmtId="0" fontId="65" fillId="6" borderId="1" xfId="0" applyFont="1" applyFill="1" applyBorder="1" applyAlignment="1" applyProtection="1">
      <alignment horizontal="left" vertical="center" wrapText="1"/>
      <protection locked="0"/>
    </xf>
    <xf numFmtId="0" fontId="64" fillId="15" borderId="1" xfId="0" applyFont="1" applyFill="1" applyBorder="1" applyAlignment="1" applyProtection="1">
      <alignment horizontal="left" vertical="center" wrapText="1"/>
      <protection locked="0"/>
    </xf>
    <xf numFmtId="0" fontId="65" fillId="15" borderId="1" xfId="0" applyFont="1" applyFill="1" applyBorder="1" applyAlignment="1" applyProtection="1">
      <alignment horizontal="left" vertical="center" wrapText="1"/>
      <protection locked="0"/>
    </xf>
    <xf numFmtId="0" fontId="63" fillId="0" borderId="0" xfId="0" applyFont="1" applyAlignment="1">
      <alignment horizontal="left" vertical="center" shrinkToFit="1"/>
    </xf>
    <xf numFmtId="0" fontId="7" fillId="0" borderId="0" xfId="0" applyFont="1" applyAlignment="1">
      <alignment horizontal="left" vertical="center" wrapText="1" indent="1"/>
    </xf>
    <xf numFmtId="0" fontId="53" fillId="14" borderId="1" xfId="0" applyFont="1" applyFill="1" applyBorder="1" applyAlignment="1">
      <alignment horizontal="center" vertical="center" wrapText="1"/>
    </xf>
    <xf numFmtId="0" fontId="53" fillId="14" borderId="34" xfId="0" applyFont="1" applyFill="1" applyBorder="1" applyAlignment="1">
      <alignment horizontal="center" vertical="center"/>
    </xf>
    <xf numFmtId="0" fontId="53" fillId="14" borderId="48" xfId="0" applyFont="1" applyFill="1" applyBorder="1" applyAlignment="1">
      <alignment horizontal="center" vertical="center"/>
    </xf>
    <xf numFmtId="0" fontId="53" fillId="14" borderId="37" xfId="0" applyFont="1" applyFill="1" applyBorder="1" applyAlignment="1">
      <alignment horizontal="center" vertical="center"/>
    </xf>
    <xf numFmtId="0" fontId="64" fillId="6" borderId="34" xfId="0" applyFont="1" applyFill="1" applyBorder="1" applyAlignment="1" applyProtection="1">
      <alignment horizontal="left" vertical="center" wrapText="1"/>
      <protection locked="0"/>
    </xf>
    <xf numFmtId="0" fontId="64" fillId="6" borderId="48" xfId="0" applyFont="1" applyFill="1" applyBorder="1" applyAlignment="1" applyProtection="1">
      <alignment horizontal="left" vertical="center" wrapText="1"/>
      <protection locked="0"/>
    </xf>
    <xf numFmtId="0" fontId="64" fillId="6" borderId="37" xfId="0" applyFont="1" applyFill="1" applyBorder="1" applyAlignment="1" applyProtection="1">
      <alignment horizontal="left" vertical="center" wrapText="1"/>
      <protection locked="0"/>
    </xf>
    <xf numFmtId="0" fontId="65" fillId="6" borderId="34" xfId="0" applyFont="1" applyFill="1" applyBorder="1" applyAlignment="1" applyProtection="1">
      <alignment horizontal="left" vertical="center" wrapText="1"/>
      <protection locked="0"/>
    </xf>
    <xf numFmtId="0" fontId="65" fillId="6" borderId="48" xfId="0" applyFont="1" applyFill="1" applyBorder="1" applyAlignment="1" applyProtection="1">
      <alignment horizontal="left" vertical="center" wrapText="1"/>
      <protection locked="0"/>
    </xf>
    <xf numFmtId="0" fontId="65" fillId="6" borderId="37" xfId="0" applyFont="1" applyFill="1" applyBorder="1" applyAlignment="1" applyProtection="1">
      <alignment horizontal="left" vertical="center" wrapText="1"/>
      <protection locked="0"/>
    </xf>
    <xf numFmtId="0" fontId="64" fillId="15" borderId="34" xfId="0" applyFont="1" applyFill="1" applyBorder="1" applyAlignment="1" applyProtection="1">
      <alignment horizontal="left" vertical="center" wrapText="1"/>
      <protection locked="0"/>
    </xf>
    <xf numFmtId="0" fontId="64" fillId="15" borderId="48" xfId="0" applyFont="1" applyFill="1" applyBorder="1" applyAlignment="1" applyProtection="1">
      <alignment horizontal="left" vertical="center" wrapText="1"/>
      <protection locked="0"/>
    </xf>
    <xf numFmtId="0" fontId="64" fillId="15" borderId="37" xfId="0" applyFont="1" applyFill="1" applyBorder="1" applyAlignment="1" applyProtection="1">
      <alignment horizontal="left" vertical="center" wrapText="1"/>
      <protection locked="0"/>
    </xf>
    <xf numFmtId="0" fontId="65" fillId="15" borderId="34" xfId="0" applyFont="1" applyFill="1" applyBorder="1" applyAlignment="1" applyProtection="1">
      <alignment horizontal="left" vertical="center" wrapText="1"/>
      <protection locked="0"/>
    </xf>
    <xf numFmtId="0" fontId="65" fillId="15" borderId="48" xfId="0" applyFont="1" applyFill="1" applyBorder="1" applyAlignment="1" applyProtection="1">
      <alignment horizontal="left" vertical="center" wrapText="1"/>
      <protection locked="0"/>
    </xf>
    <xf numFmtId="0" fontId="65" fillId="15" borderId="37" xfId="0" applyFont="1" applyFill="1" applyBorder="1" applyAlignment="1" applyProtection="1">
      <alignment horizontal="left" vertical="center" wrapText="1"/>
      <protection locked="0"/>
    </xf>
    <xf numFmtId="0" fontId="10" fillId="7" borderId="22" xfId="0" applyFont="1" applyFill="1" applyBorder="1" applyAlignment="1">
      <alignment horizontal="center" vertical="top"/>
    </xf>
    <xf numFmtId="0" fontId="10" fillId="7" borderId="21" xfId="0" applyFont="1" applyFill="1" applyBorder="1" applyAlignment="1">
      <alignment horizontal="center" vertical="top"/>
    </xf>
    <xf numFmtId="0" fontId="2" fillId="7" borderId="22" xfId="0" applyFont="1" applyFill="1" applyBorder="1" applyAlignment="1">
      <alignment horizontal="center" vertical="top"/>
    </xf>
    <xf numFmtId="0" fontId="2" fillId="7" borderId="21" xfId="0" applyFont="1" applyFill="1" applyBorder="1" applyAlignment="1">
      <alignment horizontal="center" vertical="top"/>
    </xf>
    <xf numFmtId="0" fontId="2" fillId="18" borderId="0" xfId="0" applyFont="1" applyFill="1" applyAlignment="1">
      <alignment horizontal="left" vertical="center" wrapText="1"/>
    </xf>
    <xf numFmtId="41" fontId="90" fillId="18" borderId="47" xfId="0" applyNumberFormat="1" applyFont="1" applyFill="1" applyBorder="1" applyAlignment="1" applyProtection="1">
      <alignment horizontal="left" vertical="center" wrapText="1"/>
      <protection locked="0"/>
    </xf>
    <xf numFmtId="41" fontId="90" fillId="18" borderId="0" xfId="0" applyNumberFormat="1" applyFont="1" applyFill="1" applyAlignment="1" applyProtection="1">
      <alignment horizontal="left" vertical="center" wrapText="1"/>
      <protection locked="0"/>
    </xf>
    <xf numFmtId="41" fontId="90" fillId="18" borderId="35" xfId="0" applyNumberFormat="1" applyFont="1" applyFill="1" applyBorder="1" applyAlignment="1" applyProtection="1">
      <alignment horizontal="left" vertical="center" wrapText="1"/>
      <protection locked="0"/>
    </xf>
    <xf numFmtId="41" fontId="90" fillId="18" borderId="18" xfId="0" applyNumberFormat="1" applyFont="1" applyFill="1" applyBorder="1" applyAlignment="1" applyProtection="1">
      <alignment horizontal="left" vertical="center" wrapText="1"/>
      <protection locked="0"/>
    </xf>
    <xf numFmtId="41" fontId="90" fillId="18" borderId="2" xfId="0" applyNumberFormat="1" applyFont="1" applyFill="1" applyBorder="1" applyAlignment="1" applyProtection="1">
      <alignment horizontal="left" vertical="center" wrapText="1"/>
      <protection locked="0"/>
    </xf>
    <xf numFmtId="41" fontId="90" fillId="18" borderId="19" xfId="0" applyNumberFormat="1" applyFont="1" applyFill="1" applyBorder="1" applyAlignment="1" applyProtection="1">
      <alignment horizontal="left" vertical="center" wrapText="1"/>
      <protection locked="0"/>
    </xf>
    <xf numFmtId="41" fontId="58" fillId="18" borderId="40" xfId="0" applyNumberFormat="1" applyFont="1" applyFill="1" applyBorder="1" applyAlignment="1" applyProtection="1">
      <alignment horizontal="center"/>
      <protection locked="0"/>
    </xf>
    <xf numFmtId="41" fontId="58" fillId="18" borderId="41" xfId="0" applyNumberFormat="1" applyFont="1" applyFill="1" applyBorder="1" applyAlignment="1" applyProtection="1">
      <alignment horizontal="center"/>
      <protection locked="0"/>
    </xf>
    <xf numFmtId="0" fontId="55" fillId="14" borderId="10" xfId="0" applyFont="1" applyFill="1" applyBorder="1" applyAlignment="1">
      <alignment horizontal="center" vertical="center" shrinkToFit="1"/>
    </xf>
    <xf numFmtId="0" fontId="2" fillId="18" borderId="0" xfId="0" applyFont="1" applyFill="1" applyAlignment="1" applyProtection="1">
      <alignment horizontal="center" vertical="center"/>
      <protection locked="0"/>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7" fillId="0" borderId="0" xfId="0" applyFont="1" applyAlignment="1">
      <alignment horizontal="center" vertical="center" wrapText="1"/>
    </xf>
    <xf numFmtId="177" fontId="36" fillId="18" borderId="2" xfId="0" applyNumberFormat="1" applyFont="1" applyFill="1" applyBorder="1" applyAlignment="1" applyProtection="1">
      <alignment horizontal="left" vertical="center"/>
      <protection locked="0"/>
    </xf>
    <xf numFmtId="0" fontId="37" fillId="18" borderId="2" xfId="0" applyFont="1" applyFill="1" applyBorder="1" applyAlignment="1" applyProtection="1">
      <alignment horizontal="left" vertical="center"/>
      <protection locked="0"/>
    </xf>
    <xf numFmtId="0" fontId="7" fillId="0" borderId="0" xfId="0" applyFont="1" applyAlignment="1">
      <alignment horizontal="left" vertical="center"/>
    </xf>
    <xf numFmtId="0" fontId="53" fillId="25" borderId="30" xfId="0" applyFont="1" applyFill="1" applyBorder="1" applyAlignment="1">
      <alignment horizontal="center" vertical="center"/>
    </xf>
    <xf numFmtId="0" fontId="53" fillId="25" borderId="32" xfId="0" applyFont="1" applyFill="1" applyBorder="1" applyAlignment="1">
      <alignment horizontal="center" vertical="center"/>
    </xf>
    <xf numFmtId="0" fontId="2" fillId="7" borderId="50"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58" fillId="6" borderId="34" xfId="0" applyFont="1" applyFill="1" applyBorder="1" applyAlignment="1" applyProtection="1">
      <alignment horizontal="left" vertical="center"/>
      <protection locked="0"/>
    </xf>
    <xf numFmtId="0" fontId="58" fillId="6" borderId="48" xfId="0" applyFont="1" applyFill="1" applyBorder="1" applyAlignment="1" applyProtection="1">
      <alignment horizontal="left" vertical="center"/>
      <protection locked="0"/>
    </xf>
    <xf numFmtId="0" fontId="58" fillId="6" borderId="37" xfId="0" applyFont="1" applyFill="1" applyBorder="1" applyAlignment="1" applyProtection="1">
      <alignment horizontal="left" vertical="center"/>
      <protection locked="0"/>
    </xf>
    <xf numFmtId="177" fontId="95" fillId="27" borderId="2" xfId="0" applyNumberFormat="1" applyFont="1" applyFill="1" applyBorder="1" applyAlignment="1" applyProtection="1">
      <alignment horizontal="left" vertical="center"/>
      <protection locked="0"/>
    </xf>
    <xf numFmtId="0" fontId="53" fillId="25" borderId="20" xfId="0" applyFont="1" applyFill="1" applyBorder="1" applyAlignment="1">
      <alignment horizontal="center" vertical="center"/>
    </xf>
    <xf numFmtId="0" fontId="53" fillId="25" borderId="21" xfId="0" applyFont="1" applyFill="1" applyBorder="1" applyAlignment="1">
      <alignment horizontal="center" vertical="center"/>
    </xf>
    <xf numFmtId="42" fontId="92" fillId="0" borderId="15" xfId="0" applyNumberFormat="1" applyFont="1" applyBorder="1" applyAlignment="1">
      <alignment horizontal="center" vertical="center"/>
    </xf>
    <xf numFmtId="42" fontId="92" fillId="0" borderId="17" xfId="0" applyNumberFormat="1" applyFont="1" applyBorder="1" applyAlignment="1">
      <alignment horizontal="center" vertical="center"/>
    </xf>
    <xf numFmtId="42" fontId="92" fillId="0" borderId="18" xfId="0" applyNumberFormat="1" applyFont="1" applyBorder="1" applyAlignment="1">
      <alignment horizontal="center" vertical="center"/>
    </xf>
    <xf numFmtId="42" fontId="92" fillId="0" borderId="19" xfId="0" applyNumberFormat="1" applyFont="1" applyBorder="1" applyAlignment="1">
      <alignment horizontal="center" vertical="center"/>
    </xf>
    <xf numFmtId="0" fontId="53" fillId="25" borderId="31" xfId="0" applyFont="1" applyFill="1" applyBorder="1" applyAlignment="1">
      <alignment horizontal="center" vertical="center"/>
    </xf>
    <xf numFmtId="0" fontId="53" fillId="25" borderId="59" xfId="0" applyFont="1" applyFill="1" applyBorder="1" applyAlignment="1">
      <alignment horizontal="center" vertical="center"/>
    </xf>
    <xf numFmtId="0" fontId="2" fillId="7" borderId="10" xfId="0" applyFont="1" applyFill="1" applyBorder="1" applyAlignment="1">
      <alignment horizontal="right"/>
    </xf>
    <xf numFmtId="0" fontId="2" fillId="7" borderId="13" xfId="0" applyFont="1" applyFill="1" applyBorder="1" applyAlignment="1">
      <alignment horizontal="right"/>
    </xf>
    <xf numFmtId="41" fontId="96" fillId="28" borderId="10" xfId="0" applyNumberFormat="1" applyFont="1" applyFill="1" applyBorder="1" applyAlignment="1" applyProtection="1">
      <alignment horizontal="center"/>
      <protection locked="0"/>
    </xf>
    <xf numFmtId="41" fontId="96" fillId="28" borderId="13" xfId="0" applyNumberFormat="1" applyFont="1" applyFill="1" applyBorder="1" applyAlignment="1" applyProtection="1">
      <alignment horizontal="center"/>
      <protection locked="0"/>
    </xf>
    <xf numFmtId="0" fontId="4" fillId="0" borderId="49" xfId="0" applyFont="1" applyBorder="1" applyAlignment="1">
      <alignment horizontal="left" vertical="top"/>
    </xf>
    <xf numFmtId="0" fontId="4" fillId="0" borderId="66" xfId="0" applyFont="1" applyBorder="1" applyAlignment="1">
      <alignment horizontal="left" vertical="top"/>
    </xf>
    <xf numFmtId="0" fontId="4" fillId="0" borderId="50" xfId="0" applyFont="1" applyBorder="1" applyAlignment="1">
      <alignment horizontal="left" vertical="top"/>
    </xf>
    <xf numFmtId="0" fontId="4" fillId="0" borderId="12" xfId="0" applyFont="1" applyBorder="1" applyAlignment="1">
      <alignment horizontal="left" vertical="top"/>
    </xf>
    <xf numFmtId="0" fontId="4" fillId="0" borderId="42" xfId="0" applyFont="1" applyBorder="1" applyAlignment="1">
      <alignment horizontal="left" vertical="top"/>
    </xf>
    <xf numFmtId="0" fontId="4" fillId="0" borderId="13" xfId="0" applyFont="1" applyBorder="1" applyAlignment="1">
      <alignment horizontal="left" vertical="top"/>
    </xf>
    <xf numFmtId="42" fontId="92" fillId="0" borderId="30" xfId="0" applyNumberFormat="1" applyFont="1" applyBorder="1" applyAlignment="1">
      <alignment horizontal="center" vertical="center"/>
    </xf>
    <xf numFmtId="42" fontId="92" fillId="0" borderId="32" xfId="0" applyNumberFormat="1" applyFont="1" applyBorder="1" applyAlignment="1">
      <alignment horizontal="center" vertical="center"/>
    </xf>
    <xf numFmtId="42" fontId="92" fillId="7" borderId="47" xfId="0" applyNumberFormat="1" applyFont="1" applyFill="1" applyBorder="1" applyAlignment="1">
      <alignment horizontal="center" vertical="center"/>
    </xf>
    <xf numFmtId="42" fontId="92" fillId="7" borderId="35" xfId="0" applyNumberFormat="1" applyFont="1" applyFill="1" applyBorder="1" applyAlignment="1">
      <alignment horizontal="center" vertical="center"/>
    </xf>
    <xf numFmtId="42" fontId="92" fillId="7" borderId="18" xfId="0" applyNumberFormat="1" applyFont="1" applyFill="1" applyBorder="1" applyAlignment="1">
      <alignment horizontal="center" vertical="center"/>
    </xf>
    <xf numFmtId="42" fontId="92" fillId="7" borderId="19" xfId="0" applyNumberFormat="1" applyFont="1" applyFill="1" applyBorder="1" applyAlignment="1">
      <alignment horizontal="center" vertical="center"/>
    </xf>
    <xf numFmtId="0" fontId="97" fillId="0" borderId="0" xfId="0" applyFont="1" applyAlignment="1">
      <alignment horizontal="left" vertical="center" wrapText="1"/>
    </xf>
    <xf numFmtId="0" fontId="6" fillId="0" borderId="0" xfId="0" applyFont="1" applyAlignment="1">
      <alignment vertical="center" wrapText="1"/>
    </xf>
    <xf numFmtId="0" fontId="52" fillId="14" borderId="9" xfId="0" applyFont="1" applyFill="1" applyBorder="1" applyAlignment="1">
      <alignment horizontal="center" vertical="center"/>
    </xf>
    <xf numFmtId="0" fontId="52" fillId="14" borderId="11" xfId="0" applyFont="1" applyFill="1" applyBorder="1" applyAlignment="1">
      <alignment horizontal="center" vertical="center"/>
    </xf>
    <xf numFmtId="42" fontId="93" fillId="0" borderId="12" xfId="0" applyNumberFormat="1" applyFont="1" applyBorder="1" applyAlignment="1">
      <alignment horizontal="center" vertical="center"/>
    </xf>
    <xf numFmtId="0" fontId="93" fillId="0" borderId="14" xfId="0" applyFont="1" applyBorder="1" applyAlignment="1">
      <alignment horizontal="center" vertical="center"/>
    </xf>
    <xf numFmtId="0" fontId="2" fillId="27" borderId="20" xfId="0" applyFont="1" applyFill="1" applyBorder="1" applyAlignment="1" applyProtection="1">
      <alignment horizontal="center" vertical="center"/>
      <protection locked="0"/>
    </xf>
    <xf numFmtId="0" fontId="2" fillId="27" borderId="59" xfId="0" applyFont="1" applyFill="1" applyBorder="1" applyAlignment="1" applyProtection="1">
      <alignment horizontal="center" vertical="center"/>
      <protection locked="0"/>
    </xf>
    <xf numFmtId="0" fontId="24" fillId="6" borderId="61" xfId="0" applyFont="1" applyFill="1" applyBorder="1" applyAlignment="1">
      <alignment horizontal="center" vertical="center"/>
    </xf>
    <xf numFmtId="0" fontId="24" fillId="6" borderId="37" xfId="0" applyFont="1" applyFill="1" applyBorder="1" applyAlignment="1">
      <alignment horizontal="center" vertical="center"/>
    </xf>
    <xf numFmtId="0" fontId="24" fillId="15" borderId="61" xfId="0" applyFont="1" applyFill="1" applyBorder="1" applyAlignment="1">
      <alignment horizontal="center" vertical="center"/>
    </xf>
    <xf numFmtId="0" fontId="24" fillId="15" borderId="37" xfId="0" applyFont="1" applyFill="1" applyBorder="1" applyAlignment="1">
      <alignment horizontal="center" vertical="center"/>
    </xf>
    <xf numFmtId="0" fontId="53" fillId="14" borderId="45" xfId="0" applyFont="1" applyFill="1" applyBorder="1" applyAlignment="1">
      <alignment horizontal="center" vertical="center" wrapText="1"/>
    </xf>
    <xf numFmtId="0" fontId="53" fillId="14" borderId="57" xfId="0" applyFont="1" applyFill="1" applyBorder="1" applyAlignment="1">
      <alignment horizontal="center" vertical="center" wrapText="1"/>
    </xf>
    <xf numFmtId="0" fontId="53" fillId="14" borderId="66" xfId="0" applyFont="1" applyFill="1" applyBorder="1" applyAlignment="1">
      <alignment horizontal="center" vertical="center" wrapText="1"/>
    </xf>
    <xf numFmtId="0" fontId="2" fillId="7" borderId="13" xfId="0" applyFont="1" applyFill="1" applyBorder="1" applyAlignment="1">
      <alignment horizontal="center"/>
    </xf>
    <xf numFmtId="0" fontId="58" fillId="15" borderId="34" xfId="0" applyFont="1" applyFill="1" applyBorder="1" applyAlignment="1" applyProtection="1">
      <alignment horizontal="left" vertical="center"/>
      <protection locked="0"/>
    </xf>
    <xf numFmtId="0" fontId="58" fillId="15" borderId="48" xfId="0" applyFont="1" applyFill="1" applyBorder="1" applyAlignment="1" applyProtection="1">
      <alignment horizontal="left" vertical="center"/>
      <protection locked="0"/>
    </xf>
    <xf numFmtId="0" fontId="58" fillId="15" borderId="37" xfId="0" applyFont="1" applyFill="1" applyBorder="1" applyAlignment="1" applyProtection="1">
      <alignment horizontal="left" vertical="center"/>
      <protection locked="0"/>
    </xf>
    <xf numFmtId="0" fontId="52" fillId="14" borderId="60" xfId="0" applyFont="1" applyFill="1" applyBorder="1" applyAlignment="1">
      <alignment horizontal="center" vertical="center"/>
    </xf>
    <xf numFmtId="0" fontId="52" fillId="14" borderId="36" xfId="0" applyFont="1" applyFill="1" applyBorder="1" applyAlignment="1">
      <alignment horizontal="center" vertical="center"/>
    </xf>
    <xf numFmtId="0" fontId="2" fillId="28" borderId="15" xfId="0" applyFont="1" applyFill="1" applyBorder="1" applyAlignment="1" applyProtection="1">
      <alignment horizontal="center" vertical="center"/>
      <protection locked="0"/>
    </xf>
    <xf numFmtId="0" fontId="2" fillId="28" borderId="70" xfId="0" applyFont="1" applyFill="1" applyBorder="1" applyAlignment="1" applyProtection="1">
      <alignment horizontal="center" vertical="center"/>
      <protection locked="0"/>
    </xf>
    <xf numFmtId="0" fontId="2" fillId="28" borderId="18" xfId="0" applyFont="1" applyFill="1" applyBorder="1" applyAlignment="1" applyProtection="1">
      <alignment horizontal="center" vertical="center"/>
      <protection locked="0"/>
    </xf>
    <xf numFmtId="0" fontId="2" fillId="28" borderId="69" xfId="0" applyFont="1" applyFill="1" applyBorder="1" applyAlignment="1" applyProtection="1">
      <alignment horizontal="center" vertical="center"/>
      <protection locked="0"/>
    </xf>
    <xf numFmtId="0" fontId="53" fillId="25" borderId="45" xfId="0" applyFont="1" applyFill="1" applyBorder="1" applyAlignment="1">
      <alignment horizontal="center" vertical="center"/>
    </xf>
    <xf numFmtId="0" fontId="53" fillId="25" borderId="57" xfId="0" applyFont="1" applyFill="1" applyBorder="1" applyAlignment="1">
      <alignment horizontal="center" vertical="center"/>
    </xf>
    <xf numFmtId="0" fontId="53" fillId="25" borderId="66" xfId="0" applyFont="1" applyFill="1" applyBorder="1" applyAlignment="1">
      <alignment horizontal="center" vertical="center"/>
    </xf>
    <xf numFmtId="0" fontId="17" fillId="27" borderId="2" xfId="0" applyFont="1" applyFill="1" applyBorder="1" applyAlignment="1" applyProtection="1">
      <alignment horizontal="left" vertical="center"/>
      <protection locked="0"/>
    </xf>
    <xf numFmtId="0" fontId="2" fillId="7" borderId="43" xfId="0" applyFont="1" applyFill="1" applyBorder="1" applyAlignment="1">
      <alignment horizontal="left" vertical="center"/>
    </xf>
    <xf numFmtId="0" fontId="2" fillId="7" borderId="41" xfId="0" applyFont="1" applyFill="1" applyBorder="1" applyAlignment="1">
      <alignment horizontal="left" vertical="center"/>
    </xf>
    <xf numFmtId="0" fontId="2" fillId="7" borderId="42" xfId="0" applyFont="1" applyFill="1" applyBorder="1" applyAlignment="1">
      <alignment horizontal="left" vertical="center"/>
    </xf>
    <xf numFmtId="0" fontId="53" fillId="25" borderId="65" xfId="0" applyFont="1" applyFill="1" applyBorder="1" applyAlignment="1">
      <alignment horizontal="center" vertical="center"/>
    </xf>
    <xf numFmtId="0" fontId="53" fillId="25" borderId="22" xfId="0" applyFont="1" applyFill="1" applyBorder="1" applyAlignment="1">
      <alignment horizontal="center" vertical="center"/>
    </xf>
    <xf numFmtId="0" fontId="2" fillId="0" borderId="50" xfId="0" applyFont="1" applyBorder="1" applyAlignment="1">
      <alignment horizontal="right"/>
    </xf>
    <xf numFmtId="0" fontId="2" fillId="0" borderId="13" xfId="0" applyFont="1" applyBorder="1" applyAlignment="1">
      <alignment horizontal="right"/>
    </xf>
    <xf numFmtId="41" fontId="96" fillId="27" borderId="50" xfId="0" applyNumberFormat="1" applyFont="1" applyFill="1" applyBorder="1" applyAlignment="1" applyProtection="1">
      <alignment horizontal="center"/>
      <protection locked="0"/>
    </xf>
    <xf numFmtId="41" fontId="96" fillId="27" borderId="13" xfId="0" applyNumberFormat="1" applyFont="1" applyFill="1" applyBorder="1" applyAlignment="1" applyProtection="1">
      <alignment horizontal="center"/>
      <protection locked="0"/>
    </xf>
    <xf numFmtId="0" fontId="2" fillId="0" borderId="52" xfId="0" applyFont="1" applyBorder="1" applyAlignment="1">
      <alignment horizontal="left" vertical="center"/>
    </xf>
    <xf numFmtId="0" fontId="2" fillId="0" borderId="68" xfId="0" applyFont="1" applyBorder="1" applyAlignment="1">
      <alignment horizontal="left" vertical="center"/>
    </xf>
    <xf numFmtId="0" fontId="2" fillId="0" borderId="36" xfId="0" applyFont="1" applyBorder="1" applyAlignment="1">
      <alignment horizontal="left" vertical="center"/>
    </xf>
    <xf numFmtId="0" fontId="2" fillId="0" borderId="43" xfId="0" applyFont="1" applyBorder="1" applyAlignment="1">
      <alignment horizontal="left" vertical="center"/>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7" borderId="52" xfId="0" applyFont="1" applyFill="1" applyBorder="1" applyAlignment="1">
      <alignment horizontal="left" vertical="center"/>
    </xf>
    <xf numFmtId="0" fontId="2" fillId="7" borderId="68" xfId="0" applyFont="1" applyFill="1" applyBorder="1" applyAlignment="1">
      <alignment horizontal="left" vertical="center"/>
    </xf>
    <xf numFmtId="0" fontId="2" fillId="7" borderId="36" xfId="0" applyFont="1" applyFill="1" applyBorder="1" applyAlignment="1">
      <alignment horizontal="left" vertical="center"/>
    </xf>
    <xf numFmtId="0" fontId="4" fillId="7" borderId="9" xfId="0" applyFont="1" applyFill="1" applyBorder="1" applyAlignment="1">
      <alignment horizontal="left" vertical="top"/>
    </xf>
    <xf numFmtId="0" fontId="4" fillId="7" borderId="36" xfId="0" applyFont="1" applyFill="1" applyBorder="1" applyAlignment="1">
      <alignment horizontal="left" vertical="top"/>
    </xf>
    <xf numFmtId="0" fontId="4" fillId="7" borderId="10" xfId="0" applyFont="1" applyFill="1" applyBorder="1" applyAlignment="1">
      <alignment horizontal="left" vertical="top"/>
    </xf>
    <xf numFmtId="0" fontId="4" fillId="7" borderId="12" xfId="0" applyFont="1" applyFill="1" applyBorder="1" applyAlignment="1">
      <alignment horizontal="left" vertical="top"/>
    </xf>
    <xf numFmtId="0" fontId="4" fillId="7" borderId="42" xfId="0" applyFont="1" applyFill="1" applyBorder="1" applyAlignment="1">
      <alignment horizontal="left" vertical="top"/>
    </xf>
    <xf numFmtId="0" fontId="4" fillId="7" borderId="13" xfId="0" applyFont="1" applyFill="1" applyBorder="1" applyAlignment="1">
      <alignment horizontal="left" vertical="top"/>
    </xf>
    <xf numFmtId="0" fontId="2" fillId="0" borderId="31" xfId="0" applyFont="1" applyBorder="1" applyAlignment="1">
      <alignment horizontal="center" vertical="center"/>
    </xf>
    <xf numFmtId="0" fontId="7" fillId="7" borderId="67" xfId="0" applyFont="1" applyFill="1" applyBorder="1" applyAlignment="1">
      <alignment horizontal="left" vertical="center" wrapText="1"/>
    </xf>
    <xf numFmtId="0" fontId="7" fillId="7" borderId="0" xfId="0" applyFont="1" applyFill="1" applyAlignment="1">
      <alignment horizontal="left" vertical="center" wrapText="1"/>
    </xf>
    <xf numFmtId="0" fontId="7" fillId="7" borderId="64" xfId="0" applyFont="1" applyFill="1" applyBorder="1" applyAlignment="1">
      <alignment horizontal="left" vertical="center" wrapText="1"/>
    </xf>
    <xf numFmtId="0" fontId="7" fillId="7" borderId="2" xfId="0" applyFont="1" applyFill="1" applyBorder="1" applyAlignment="1">
      <alignment horizontal="left" vertical="center" wrapText="1"/>
    </xf>
    <xf numFmtId="42" fontId="91" fillId="7" borderId="50" xfId="0" applyNumberFormat="1" applyFont="1" applyFill="1" applyBorder="1" applyAlignment="1">
      <alignment horizontal="right" wrapText="1"/>
    </xf>
    <xf numFmtId="42" fontId="91" fillId="7" borderId="13" xfId="0" applyNumberFormat="1" applyFont="1" applyFill="1" applyBorder="1" applyAlignment="1">
      <alignment horizontal="right" wrapText="1"/>
    </xf>
    <xf numFmtId="0" fontId="7" fillId="0" borderId="31" xfId="0" applyFont="1" applyBorder="1" applyAlignment="1">
      <alignment horizontal="left" vertical="center" wrapText="1" indent="1"/>
    </xf>
    <xf numFmtId="0" fontId="7" fillId="0" borderId="65" xfId="0" applyFont="1" applyBorder="1" applyAlignment="1">
      <alignment horizontal="left" vertical="center" wrapText="1" indent="1"/>
    </xf>
    <xf numFmtId="0" fontId="7" fillId="25" borderId="20" xfId="0" applyFont="1" applyFill="1" applyBorder="1" applyAlignment="1">
      <alignment horizontal="center" vertical="center"/>
    </xf>
    <xf numFmtId="0" fontId="7" fillId="25" borderId="59" xfId="0" applyFont="1" applyFill="1" applyBorder="1" applyAlignment="1">
      <alignment horizontal="center" vertical="center"/>
    </xf>
    <xf numFmtId="0" fontId="17" fillId="27" borderId="2" xfId="0" applyFont="1" applyFill="1" applyBorder="1" applyAlignment="1">
      <alignment horizontal="center" vertical="center"/>
    </xf>
    <xf numFmtId="0" fontId="4" fillId="27" borderId="0" xfId="0" applyFont="1" applyFill="1" applyAlignment="1">
      <alignment horizontal="left" vertical="center" wrapText="1"/>
    </xf>
    <xf numFmtId="0" fontId="98" fillId="28" borderId="5" xfId="0" applyFont="1" applyFill="1" applyBorder="1" applyAlignment="1">
      <alignment horizontal="center" vertical="center" wrapText="1"/>
    </xf>
    <xf numFmtId="0" fontId="98" fillId="28" borderId="6" xfId="0" applyFont="1" applyFill="1" applyBorder="1" applyAlignment="1">
      <alignment horizontal="center" vertical="center" wrapText="1"/>
    </xf>
    <xf numFmtId="0" fontId="101" fillId="0" borderId="5" xfId="0" applyFont="1" applyBorder="1" applyAlignment="1">
      <alignment horizontal="justify" vertical="center" wrapText="1"/>
    </xf>
    <xf numFmtId="0" fontId="101" fillId="0" borderId="6" xfId="0" applyFont="1" applyBorder="1" applyAlignment="1">
      <alignment horizontal="justify" vertical="center" wrapText="1"/>
    </xf>
    <xf numFmtId="0" fontId="102" fillId="27" borderId="5" xfId="0" applyFont="1" applyFill="1" applyBorder="1" applyAlignment="1">
      <alignment horizontal="justify" vertical="center" wrapText="1"/>
    </xf>
    <xf numFmtId="0" fontId="102" fillId="27" borderId="6" xfId="0" applyFont="1" applyFill="1" applyBorder="1" applyAlignment="1">
      <alignment horizontal="justify" vertical="center" wrapText="1"/>
    </xf>
    <xf numFmtId="0" fontId="4" fillId="26" borderId="77" xfId="0" applyFont="1" applyFill="1" applyBorder="1" applyAlignment="1">
      <alignment horizontal="justify" vertical="center" wrapText="1"/>
    </xf>
    <xf numFmtId="0" fontId="4" fillId="26" borderId="76" xfId="0" applyFont="1" applyFill="1" applyBorder="1" applyAlignment="1">
      <alignment horizontal="justify" vertical="center" wrapText="1"/>
    </xf>
    <xf numFmtId="0" fontId="4" fillId="26" borderId="77" xfId="0" applyFont="1" applyFill="1" applyBorder="1" applyAlignment="1">
      <alignment horizontal="left" vertical="center" wrapText="1"/>
    </xf>
    <xf numFmtId="0" fontId="4" fillId="26" borderId="76" xfId="0" applyFont="1" applyFill="1" applyBorder="1" applyAlignment="1">
      <alignment horizontal="left" vertical="center" wrapText="1"/>
    </xf>
    <xf numFmtId="0" fontId="105" fillId="0" borderId="75" xfId="0" applyFont="1" applyBorder="1" applyAlignment="1">
      <alignment horizontal="right" vertical="center" textRotation="255" wrapText="1"/>
    </xf>
    <xf numFmtId="0" fontId="105" fillId="0" borderId="7" xfId="0" applyFont="1" applyBorder="1" applyAlignment="1">
      <alignment horizontal="right" vertical="center" textRotation="255" wrapText="1"/>
    </xf>
    <xf numFmtId="0" fontId="105" fillId="0" borderId="72" xfId="0" applyFont="1" applyBorder="1" applyAlignment="1">
      <alignment horizontal="right" vertical="center" textRotation="255" wrapText="1"/>
    </xf>
  </cellXfs>
  <cellStyles count="2">
    <cellStyle name="ハイパーリンク" xfId="1" builtinId="8"/>
    <cellStyle name="標準" xfId="0" builtinId="0"/>
  </cellStyles>
  <dxfs count="356">
    <dxf>
      <fill>
        <patternFill>
          <bgColor rgb="FFFFCCFF"/>
        </patternFill>
      </fill>
    </dxf>
    <dxf>
      <fill>
        <patternFill>
          <bgColor rgb="FFD3D3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FFEBFF"/>
        </patternFill>
      </fill>
    </dxf>
    <dxf>
      <fill>
        <patternFill>
          <bgColor rgb="FFE7E7FF"/>
        </patternFill>
      </fill>
    </dxf>
    <dxf>
      <fill>
        <patternFill>
          <bgColor rgb="FFFFCCFF"/>
        </patternFill>
      </fill>
    </dxf>
    <dxf>
      <fill>
        <patternFill>
          <bgColor rgb="FFD3D3FF"/>
        </patternFill>
      </fill>
    </dxf>
    <dxf>
      <fill>
        <patternFill>
          <bgColor rgb="FFFFEBFF"/>
        </patternFill>
      </fill>
    </dxf>
    <dxf>
      <fill>
        <patternFill>
          <bgColor rgb="FFE7E7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D3D3FF"/>
        </patternFill>
      </fill>
    </dxf>
    <dxf>
      <fill>
        <patternFill>
          <bgColor rgb="FFFFCCFF"/>
        </patternFill>
      </fill>
    </dxf>
    <dxf>
      <fill>
        <patternFill>
          <bgColor rgb="FFFFEBFF"/>
        </patternFill>
      </fill>
    </dxf>
    <dxf>
      <fill>
        <patternFill>
          <bgColor rgb="FFE7E7FF"/>
        </patternFill>
      </fill>
    </dxf>
    <dxf>
      <fill>
        <patternFill>
          <bgColor rgb="FFFFCCFF"/>
        </patternFill>
      </fill>
    </dxf>
    <dxf>
      <fill>
        <patternFill>
          <bgColor rgb="FFD3D3FF"/>
        </patternFill>
      </fill>
    </dxf>
    <dxf>
      <fill>
        <patternFill>
          <bgColor rgb="FFFFEBFF"/>
        </patternFill>
      </fill>
    </dxf>
    <dxf>
      <fill>
        <patternFill>
          <bgColor rgb="FFE7E7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FFCCFF"/>
        </patternFill>
      </fill>
    </dxf>
    <dxf>
      <fill>
        <patternFill>
          <bgColor rgb="FFD3D3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FFCCFF"/>
        </patternFill>
      </fill>
    </dxf>
    <dxf>
      <fill>
        <patternFill>
          <bgColor rgb="FFD3D3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FFEBFF"/>
        </patternFill>
      </fill>
    </dxf>
    <dxf>
      <fill>
        <patternFill>
          <bgColor rgb="FFE7E7FF"/>
        </patternFill>
      </fill>
    </dxf>
    <dxf>
      <fill>
        <patternFill>
          <bgColor rgb="FFFFCCFF"/>
        </patternFill>
      </fill>
    </dxf>
    <dxf>
      <fill>
        <patternFill>
          <bgColor rgb="FFD3D3FF"/>
        </patternFill>
      </fill>
    </dxf>
    <dxf>
      <fill>
        <patternFill>
          <bgColor rgb="FFFFEBFF"/>
        </patternFill>
      </fill>
    </dxf>
    <dxf>
      <fill>
        <patternFill>
          <bgColor rgb="FFE7E7FF"/>
        </patternFill>
      </fill>
    </dxf>
    <dxf>
      <fill>
        <patternFill>
          <bgColor theme="0"/>
        </patternFill>
      </fill>
    </dxf>
    <dxf>
      <fill>
        <patternFill>
          <bgColor rgb="FFFFEBFF"/>
        </patternFill>
      </fill>
    </dxf>
    <dxf>
      <fill>
        <patternFill>
          <bgColor rgb="FFFFCCFF"/>
        </patternFill>
      </fill>
    </dxf>
    <dxf>
      <fill>
        <patternFill>
          <bgColor rgb="FFFFCCFF"/>
        </patternFill>
      </fill>
    </dxf>
    <dxf>
      <fill>
        <patternFill>
          <bgColor rgb="FFD3D3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FFEBFF"/>
        </patternFill>
      </fill>
    </dxf>
    <dxf>
      <fill>
        <patternFill>
          <bgColor rgb="FFE7E7FF"/>
        </patternFill>
      </fill>
    </dxf>
    <dxf>
      <fill>
        <patternFill>
          <bgColor rgb="FFFFCCFF"/>
        </patternFill>
      </fill>
    </dxf>
    <dxf>
      <fill>
        <patternFill>
          <bgColor rgb="FFD3D3FF"/>
        </patternFill>
      </fill>
    </dxf>
    <dxf>
      <fill>
        <patternFill>
          <bgColor rgb="FFFFEBFF"/>
        </patternFill>
      </fill>
    </dxf>
    <dxf>
      <fill>
        <patternFill>
          <bgColor rgb="FFE7E7FF"/>
        </patternFill>
      </fill>
    </dxf>
    <dxf>
      <fill>
        <patternFill>
          <bgColor theme="0"/>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theme="4" tint="0.59996337778862885"/>
        </patternFill>
      </fill>
    </dxf>
    <dxf>
      <fill>
        <patternFill>
          <bgColor rgb="FFFFEBFF"/>
        </patternFill>
      </fill>
    </dxf>
    <dxf>
      <fill>
        <patternFill>
          <bgColor theme="4" tint="0.79998168889431442"/>
        </patternFill>
      </fill>
    </dxf>
    <dxf>
      <fill>
        <patternFill>
          <bgColor rgb="FFFFCCFF"/>
        </patternFill>
      </fill>
    </dxf>
    <dxf>
      <fill>
        <patternFill>
          <bgColor theme="4" tint="0.59996337778862885"/>
        </patternFill>
      </fill>
    </dxf>
    <dxf>
      <fill>
        <patternFill>
          <bgColor theme="4" tint="0.79998168889431442"/>
        </patternFill>
      </fill>
    </dxf>
    <dxf>
      <fill>
        <patternFill>
          <bgColor rgb="FFFFEBFF"/>
        </patternFill>
      </fill>
    </dxf>
    <dxf>
      <fill>
        <patternFill>
          <bgColor rgb="FFFFCCFF"/>
        </patternFill>
      </fill>
    </dxf>
    <dxf>
      <fill>
        <patternFill>
          <bgColor theme="4" tint="0.59996337778862885"/>
        </patternFill>
      </fill>
    </dxf>
    <dxf>
      <fill>
        <patternFill>
          <bgColor theme="4" tint="0.79998168889431442"/>
        </patternFill>
      </fill>
    </dxf>
    <dxf>
      <fill>
        <patternFill>
          <bgColor rgb="FFFFEBFF"/>
        </patternFill>
      </fill>
    </dxf>
    <dxf>
      <fill>
        <patternFill>
          <bgColor rgb="FFFFCCFF"/>
        </patternFill>
      </fill>
    </dxf>
    <dxf>
      <fill>
        <patternFill>
          <bgColor theme="4" tint="0.59996337778862885"/>
        </patternFill>
      </fill>
    </dxf>
    <dxf>
      <fill>
        <patternFill>
          <bgColor rgb="FFFFEBFF"/>
        </patternFill>
      </fill>
    </dxf>
    <dxf>
      <fill>
        <patternFill>
          <bgColor theme="4" tint="0.79998168889431442"/>
        </patternFill>
      </fill>
    </dxf>
    <dxf>
      <fill>
        <patternFill>
          <bgColor rgb="FFFFCCFF"/>
        </patternFill>
      </fill>
    </dxf>
    <dxf>
      <fill>
        <patternFill>
          <bgColor theme="4" tint="0.59996337778862885"/>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rgb="FFFFCCFF"/>
        </patternFill>
      </fill>
    </dxf>
    <dxf>
      <fill>
        <patternFill>
          <bgColor theme="4" tint="0.59996337778862885"/>
        </patternFill>
      </fill>
    </dxf>
    <dxf>
      <fill>
        <patternFill>
          <bgColor theme="4" tint="0.79998168889431442"/>
        </patternFill>
      </fill>
    </dxf>
    <dxf>
      <fill>
        <patternFill>
          <bgColor rgb="FFFFEBFF"/>
        </patternFill>
      </fill>
    </dxf>
    <dxf>
      <fill>
        <patternFill>
          <bgColor rgb="FFFFCCFF"/>
        </patternFill>
      </fill>
    </dxf>
    <dxf>
      <fill>
        <patternFill>
          <bgColor theme="4" tint="0.59996337778862885"/>
        </patternFill>
      </fill>
    </dxf>
    <dxf>
      <fill>
        <patternFill>
          <bgColor rgb="FFFFEBFF"/>
        </patternFill>
      </fill>
    </dxf>
    <dxf>
      <fill>
        <patternFill>
          <bgColor theme="4" tint="0.79998168889431442"/>
        </patternFill>
      </fill>
    </dxf>
    <dxf>
      <fill>
        <patternFill>
          <bgColor rgb="FFFFCCFF"/>
        </patternFill>
      </fill>
    </dxf>
    <dxf>
      <fill>
        <patternFill>
          <bgColor theme="4" tint="0.59996337778862885"/>
        </patternFill>
      </fill>
    </dxf>
    <dxf>
      <fill>
        <patternFill>
          <bgColor rgb="FFFFEBFF"/>
        </patternFill>
      </fill>
    </dxf>
    <dxf>
      <fill>
        <patternFill>
          <bgColor theme="4" tint="0.79998168889431442"/>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ont>
        <b/>
        <i val="0"/>
        <color rgb="FFFF0000"/>
      </font>
      <fill>
        <patternFill>
          <bgColor theme="7" tint="0.39994506668294322"/>
        </patternFill>
      </fill>
    </dxf>
    <dxf>
      <font>
        <b/>
        <i val="0"/>
        <color rgb="FFFF0000"/>
      </font>
      <fill>
        <patternFill>
          <bgColor theme="7" tint="0.3999450666829432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rgb="FFFFCCFF"/>
        </patternFill>
      </fill>
    </dxf>
    <dxf>
      <fill>
        <patternFill>
          <bgColor theme="9" tint="0.59996337778862885"/>
        </patternFill>
      </fill>
    </dxf>
    <dxf>
      <fill>
        <patternFill>
          <bgColor rgb="FFFFEBFF"/>
        </patternFill>
      </fill>
    </dxf>
    <dxf>
      <fill>
        <patternFill>
          <bgColor theme="9" tint="0.79998168889431442"/>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rgb="FFFFEBFF"/>
        </patternFill>
      </fill>
    </dxf>
    <dxf>
      <fill>
        <patternFill>
          <bgColor theme="9" tint="0.79998168889431442"/>
        </patternFill>
      </fill>
    </dxf>
    <dxf>
      <fill>
        <patternFill>
          <bgColor rgb="FFFFCCFF"/>
        </patternFill>
      </fill>
    </dxf>
    <dxf>
      <fill>
        <patternFill>
          <bgColor theme="9" tint="0.59996337778862885"/>
        </patternFill>
      </fill>
    </dxf>
    <dxf>
      <fill>
        <patternFill>
          <bgColor rgb="FFFFEBFF"/>
        </patternFill>
      </fill>
    </dxf>
    <dxf>
      <fill>
        <patternFill>
          <bgColor theme="9" tint="0.79998168889431442"/>
        </patternFill>
      </fill>
    </dxf>
    <dxf>
      <fill>
        <patternFill>
          <bgColor rgb="FFFFCCFF"/>
        </patternFill>
      </fill>
    </dxf>
    <dxf>
      <fill>
        <patternFill>
          <bgColor theme="9" tint="0.59996337778862885"/>
        </patternFill>
      </fill>
    </dxf>
    <dxf>
      <fill>
        <patternFill>
          <bgColor rgb="FFFFEBFF"/>
        </patternFill>
      </fill>
    </dxf>
    <dxf>
      <fill>
        <patternFill>
          <bgColor theme="9" tint="0.79998168889431442"/>
        </patternFill>
      </fill>
    </dxf>
    <dxf>
      <fill>
        <patternFill>
          <bgColor theme="9" tint="0.59996337778862885"/>
        </patternFill>
      </fill>
    </dxf>
    <dxf>
      <fill>
        <patternFill>
          <bgColor rgb="FFFFCCFF"/>
        </patternFill>
      </fill>
    </dxf>
    <dxf>
      <fill>
        <patternFill>
          <bgColor rgb="FFFFEBFF"/>
        </patternFill>
      </fill>
    </dxf>
    <dxf>
      <fill>
        <patternFill>
          <bgColor theme="9" tint="0.79998168889431442"/>
        </patternFill>
      </fill>
    </dxf>
    <dxf>
      <fill>
        <patternFill>
          <bgColor theme="9" tint="0.59996337778862885"/>
        </patternFill>
      </fill>
    </dxf>
    <dxf>
      <fill>
        <patternFill>
          <bgColor rgb="FFFFCCFF"/>
        </patternFill>
      </fill>
    </dxf>
    <dxf>
      <fill>
        <patternFill>
          <bgColor rgb="FFFFEBFF"/>
        </patternFill>
      </fill>
    </dxf>
    <dxf>
      <fill>
        <patternFill>
          <bgColor theme="9" tint="0.79998168889431442"/>
        </patternFill>
      </fill>
    </dxf>
    <dxf>
      <fill>
        <patternFill>
          <bgColor rgb="FFFFCCFF"/>
        </patternFill>
      </fill>
    </dxf>
    <dxf>
      <fill>
        <patternFill>
          <bgColor theme="9" tint="0.59996337778862885"/>
        </patternFill>
      </fill>
    </dxf>
    <dxf>
      <fill>
        <patternFill>
          <bgColor rgb="FFFFEBFF"/>
        </patternFill>
      </fill>
    </dxf>
    <dxf>
      <fill>
        <patternFill>
          <bgColor theme="9" tint="0.79998168889431442"/>
        </patternFill>
      </fill>
    </dxf>
    <dxf>
      <fill>
        <patternFill>
          <bgColor rgb="FFFFCCFF"/>
        </patternFill>
      </fill>
    </dxf>
    <dxf>
      <fill>
        <patternFill>
          <bgColor theme="9" tint="0.59996337778862885"/>
        </patternFill>
      </fill>
    </dxf>
    <dxf>
      <fill>
        <patternFill>
          <bgColor rgb="FFFFEBFF"/>
        </patternFill>
      </fill>
    </dxf>
    <dxf>
      <fill>
        <patternFill>
          <bgColor theme="9" tint="0.79998168889431442"/>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rgb="FFFFCCFF"/>
        </patternFill>
      </fill>
    </dxf>
    <dxf>
      <font>
        <b/>
        <i val="0"/>
        <color theme="9"/>
      </font>
    </dxf>
    <dxf>
      <fill>
        <patternFill>
          <bgColor theme="9" tint="0.79998168889431442"/>
        </patternFill>
      </fill>
    </dxf>
    <dxf>
      <font>
        <b/>
        <i val="0"/>
        <color theme="9"/>
      </font>
    </dxf>
    <dxf>
      <fill>
        <patternFill>
          <bgColor theme="9" tint="0.59996337778862885"/>
        </patternFill>
      </fill>
    </dxf>
    <dxf>
      <font>
        <color theme="9"/>
      </font>
      <fill>
        <patternFill patternType="solid">
          <bgColor theme="9" tint="0.79998168889431442"/>
        </patternFill>
      </fill>
    </dxf>
    <dxf>
      <fill>
        <patternFill>
          <bgColor theme="9" tint="0.79998168889431442"/>
        </patternFill>
      </fill>
    </dxf>
    <dxf>
      <font>
        <b/>
        <i val="0"/>
        <color theme="9"/>
      </font>
    </dxf>
    <dxf>
      <fill>
        <patternFill>
          <bgColor theme="9" tint="0.59996337778862885"/>
        </patternFill>
      </fill>
    </dxf>
    <dxf>
      <font>
        <b/>
        <i val="0"/>
        <color theme="9"/>
      </font>
    </dxf>
    <dxf>
      <fill>
        <patternFill>
          <bgColor theme="9" tint="0.79998168889431442"/>
        </patternFill>
      </fill>
    </dxf>
    <dxf>
      <font>
        <color theme="9"/>
      </font>
    </dxf>
    <dxf>
      <fill>
        <patternFill>
          <bgColor theme="9" tint="0.59996337778862885"/>
        </patternFill>
      </fill>
    </dxf>
    <dxf>
      <font>
        <b/>
        <i val="0"/>
        <color theme="9"/>
      </font>
    </dxf>
    <dxf>
      <fill>
        <patternFill>
          <bgColor theme="9" tint="0.79998168889431442"/>
        </patternFill>
      </fill>
    </dxf>
    <dxf>
      <font>
        <b/>
        <i val="0"/>
        <color theme="9"/>
      </font>
    </dxf>
    <dxf>
      <fill>
        <patternFill>
          <bgColor theme="9" tint="0.59996337778862885"/>
        </patternFill>
      </fill>
    </dxf>
    <dxf>
      <font>
        <color theme="9"/>
      </font>
    </dxf>
    <dxf>
      <fill>
        <patternFill>
          <bgColor theme="9" tint="0.79998168889431442"/>
        </patternFill>
      </fill>
    </dxf>
    <dxf>
      <font>
        <b/>
        <i val="0"/>
        <color theme="9"/>
      </font>
    </dxf>
    <dxf>
      <fill>
        <patternFill>
          <bgColor theme="9" tint="0.59996337778862885"/>
        </patternFill>
      </fill>
    </dxf>
    <dxf>
      <font>
        <b/>
        <i val="0"/>
        <color theme="9"/>
      </font>
    </dxf>
    <dxf>
      <fill>
        <patternFill>
          <bgColor theme="9" tint="0.79998168889431442"/>
        </patternFill>
      </fill>
    </dxf>
    <dxf>
      <font>
        <color theme="9"/>
      </font>
    </dxf>
    <dxf>
      <fill>
        <patternFill>
          <bgColor theme="9" tint="0.59996337778862885"/>
        </patternFill>
      </fill>
    </dxf>
    <dxf>
      <fill>
        <patternFill>
          <bgColor theme="9" tint="0.59996337778862885"/>
        </patternFill>
      </fill>
    </dxf>
    <dxf>
      <font>
        <color rgb="FF00B050"/>
      </font>
      <fill>
        <patternFill>
          <bgColor theme="9" tint="0.79998168889431442"/>
        </patternFill>
      </fill>
    </dxf>
    <dxf>
      <fill>
        <patternFill>
          <bgColor theme="9" tint="0.79998168889431442"/>
        </patternFill>
      </fill>
    </dxf>
    <dxf>
      <fill>
        <patternFill>
          <bgColor theme="9" tint="0.79998168889431442"/>
        </patternFill>
      </fill>
    </dxf>
    <dxf>
      <font>
        <color rgb="FF00B050"/>
      </font>
      <fill>
        <patternFill>
          <bgColor theme="9" tint="0.59996337778862885"/>
        </patternFill>
      </fill>
    </dxf>
    <dxf>
      <fill>
        <patternFill>
          <bgColor theme="9" tint="0.59996337778862885"/>
        </patternFill>
      </fill>
    </dxf>
    <dxf>
      <fill>
        <patternFill>
          <bgColor theme="9" tint="0.59996337778862885"/>
        </patternFill>
      </fill>
    </dxf>
    <dxf>
      <font>
        <color rgb="FF00B050"/>
      </font>
      <fill>
        <patternFill>
          <bgColor theme="9"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79998168889431442"/>
        </patternFill>
      </fill>
    </dxf>
    <dxf>
      <fill>
        <patternFill>
          <bgColor theme="9" tint="0.79998168889431442"/>
        </patternFill>
      </fill>
    </dxf>
    <dxf>
      <font>
        <color rgb="FF00B050"/>
      </font>
      <fill>
        <patternFill>
          <bgColor theme="9" tint="0.59996337778862885"/>
        </patternFill>
      </fill>
    </dxf>
    <dxf>
      <fill>
        <patternFill>
          <bgColor theme="9" tint="0.59996337778862885"/>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9" tint="0.79998168889431442"/>
        </patternFill>
      </fill>
    </dxf>
    <dxf>
      <fill>
        <patternFill>
          <bgColor theme="9" tint="0.79998168889431442"/>
        </patternFill>
      </fill>
    </dxf>
    <dxf>
      <fill>
        <patternFill>
          <bgColor theme="5" tint="0.59996337778862885"/>
        </patternFill>
      </fill>
    </dxf>
    <dxf>
      <fill>
        <patternFill>
          <bgColor theme="5" tint="0.79998168889431442"/>
        </patternFill>
      </fill>
    </dxf>
    <dxf>
      <font>
        <b/>
        <i val="0"/>
        <color rgb="FF00B050"/>
      </font>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ont>
        <b/>
        <i val="0"/>
        <color rgb="FF00B050"/>
      </font>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7" tint="0.59996337778862885"/>
        </patternFill>
      </fill>
    </dxf>
    <dxf>
      <font>
        <color rgb="FF0070C0"/>
      </font>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CE4D6"/>
      <color rgb="FFF8CBAD"/>
      <color rgb="FFDCB9FF"/>
      <color rgb="FFD3D3FF"/>
      <color rgb="FFF8CBAC"/>
      <color rgb="FFFFCCFF"/>
      <color rgb="FF4D4D4D"/>
      <color rgb="FFE7E7FF"/>
      <color rgb="FFFFEB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3" dropStyle="combo" dx="31" fmlaRange="$I$55:$I$57" noThreeD="1" sel="1" val="0"/>
</file>

<file path=xl/ctrlProps/ctrlProp10.xml><?xml version="1.0" encoding="utf-8"?>
<formControlPr xmlns="http://schemas.microsoft.com/office/spreadsheetml/2009/9/main" objectType="CheckBox" fmlaLink="$A$35" lockText="1" noThreeD="1"/>
</file>

<file path=xl/ctrlProps/ctrlProp11.xml><?xml version="1.0" encoding="utf-8"?>
<formControlPr xmlns="http://schemas.microsoft.com/office/spreadsheetml/2009/9/main" objectType="CheckBox" fmlaLink="$A$40" lockText="1" noThreeD="1"/>
</file>

<file path=xl/ctrlProps/ctrlProp12.xml><?xml version="1.0" encoding="utf-8"?>
<formControlPr xmlns="http://schemas.microsoft.com/office/spreadsheetml/2009/9/main" objectType="CheckBox" fmlaLink="$A$41" lockText="1" noThreeD="1"/>
</file>

<file path=xl/ctrlProps/ctrlProp13.xml><?xml version="1.0" encoding="utf-8"?>
<formControlPr xmlns="http://schemas.microsoft.com/office/spreadsheetml/2009/9/main" objectType="CheckBox" fmlaLink="$A$42" lockText="1" noThreeD="1"/>
</file>

<file path=xl/ctrlProps/ctrlProp14.xml><?xml version="1.0" encoding="utf-8"?>
<formControlPr xmlns="http://schemas.microsoft.com/office/spreadsheetml/2009/9/main" objectType="CheckBox" fmlaLink="$A$43" lockText="1" noThreeD="1"/>
</file>

<file path=xl/ctrlProps/ctrlProp15.xml><?xml version="1.0" encoding="utf-8"?>
<formControlPr xmlns="http://schemas.microsoft.com/office/spreadsheetml/2009/9/main" objectType="CheckBox" fmlaLink="$A$44" lockText="1" noThreeD="1"/>
</file>

<file path=xl/ctrlProps/ctrlProp16.xml><?xml version="1.0" encoding="utf-8"?>
<formControlPr xmlns="http://schemas.microsoft.com/office/spreadsheetml/2009/9/main" objectType="CheckBox" fmlaLink="$A$45" lockText="1" noThreeD="1"/>
</file>

<file path=xl/ctrlProps/ctrlProp17.xml><?xml version="1.0" encoding="utf-8"?>
<formControlPr xmlns="http://schemas.microsoft.com/office/spreadsheetml/2009/9/main" objectType="CheckBox" fmlaLink="$A$46" lockText="1" noThreeD="1"/>
</file>

<file path=xl/ctrlProps/ctrlProp18.xml><?xml version="1.0" encoding="utf-8"?>
<formControlPr xmlns="http://schemas.microsoft.com/office/spreadsheetml/2009/9/main" objectType="CheckBox" fmlaLink="$A$47" lockText="1" noThreeD="1"/>
</file>

<file path=xl/ctrlProps/ctrlProp19.xml><?xml version="1.0" encoding="utf-8"?>
<formControlPr xmlns="http://schemas.microsoft.com/office/spreadsheetml/2009/9/main" objectType="CheckBox" fmlaLink="$A$48" lockText="1" noThreeD="1"/>
</file>

<file path=xl/ctrlProps/ctrlProp2.xml><?xml version="1.0" encoding="utf-8"?>
<formControlPr xmlns="http://schemas.microsoft.com/office/spreadsheetml/2009/9/main" objectType="Drop" dropLines="2" dropStyle="combo" dx="31" fmlaRange="$B$54:$B$56" noThreeD="1" sel="2" val="0"/>
</file>

<file path=xl/ctrlProps/ctrlProp20.xml><?xml version="1.0" encoding="utf-8"?>
<formControlPr xmlns="http://schemas.microsoft.com/office/spreadsheetml/2009/9/main" objectType="CheckBox" fmlaLink="$A$49" lockText="1" noThreeD="1"/>
</file>

<file path=xl/ctrlProps/ctrlProp21.xml><?xml version="1.0" encoding="utf-8"?>
<formControlPr xmlns="http://schemas.microsoft.com/office/spreadsheetml/2009/9/main" objectType="CheckBox" fmlaLink="$A$50" lockText="1" noThreeD="1"/>
</file>

<file path=xl/ctrlProps/ctrlProp22.xml><?xml version="1.0" encoding="utf-8"?>
<formControlPr xmlns="http://schemas.microsoft.com/office/spreadsheetml/2009/9/main" objectType="CheckBox" fmlaLink="$A$51" lockText="1" noThreeD="1"/>
</file>

<file path=xl/ctrlProps/ctrlProp23.xml><?xml version="1.0" encoding="utf-8"?>
<formControlPr xmlns="http://schemas.microsoft.com/office/spreadsheetml/2009/9/main" objectType="CheckBox" fmlaLink="$A$52" lockText="1" noThreeD="1"/>
</file>

<file path=xl/ctrlProps/ctrlProp24.xml><?xml version="1.0" encoding="utf-8"?>
<formControlPr xmlns="http://schemas.microsoft.com/office/spreadsheetml/2009/9/main" objectType="CheckBox" fmlaLink="$A$53" lockText="1" noThreeD="1"/>
</file>

<file path=xl/ctrlProps/ctrlProp25.xml><?xml version="1.0" encoding="utf-8"?>
<formControlPr xmlns="http://schemas.microsoft.com/office/spreadsheetml/2009/9/main" objectType="CheckBox" fmlaLink="$A$54" lockText="1" noThreeD="1"/>
</file>

<file path=xl/ctrlProps/ctrlProp26.xml><?xml version="1.0" encoding="utf-8"?>
<formControlPr xmlns="http://schemas.microsoft.com/office/spreadsheetml/2009/9/main" objectType="CheckBox" fmlaLink="$A$55" lockText="1" noThreeD="1"/>
</file>

<file path=xl/ctrlProps/ctrlProp27.xml><?xml version="1.0" encoding="utf-8"?>
<formControlPr xmlns="http://schemas.microsoft.com/office/spreadsheetml/2009/9/main" objectType="CheckBox" fmlaLink="$A56" lockText="1" noThreeD="1"/>
</file>

<file path=xl/ctrlProps/ctrlProp28.xml><?xml version="1.0" encoding="utf-8"?>
<formControlPr xmlns="http://schemas.microsoft.com/office/spreadsheetml/2009/9/main" objectType="CheckBox" fmlaLink="$A$57" lockText="1" noThreeD="1"/>
</file>

<file path=xl/ctrlProps/ctrlProp29.xml><?xml version="1.0" encoding="utf-8"?>
<formControlPr xmlns="http://schemas.microsoft.com/office/spreadsheetml/2009/9/main" objectType="CheckBox" fmlaLink="$A$58" lockText="1" noThreeD="1"/>
</file>

<file path=xl/ctrlProps/ctrlProp3.xml><?xml version="1.0" encoding="utf-8"?>
<formControlPr xmlns="http://schemas.microsoft.com/office/spreadsheetml/2009/9/main" objectType="Drop" dropLines="3" dropStyle="combo" dx="31" fmlaLink="$M$8" fmlaRange="$B$57:$B$59" noThreeD="1" sel="1" val="0"/>
</file>

<file path=xl/ctrlProps/ctrlProp30.xml><?xml version="1.0" encoding="utf-8"?>
<formControlPr xmlns="http://schemas.microsoft.com/office/spreadsheetml/2009/9/main" objectType="CheckBox" fmlaLink="$A$59" lockText="1" noThreeD="1"/>
</file>

<file path=xl/ctrlProps/ctrlProp31.xml><?xml version="1.0" encoding="utf-8"?>
<formControlPr xmlns="http://schemas.microsoft.com/office/spreadsheetml/2009/9/main" objectType="CheckBox" fmlaLink="$A$60" lockText="1" noThreeD="1"/>
</file>

<file path=xl/ctrlProps/ctrlProp32.xml><?xml version="1.0" encoding="utf-8"?>
<formControlPr xmlns="http://schemas.microsoft.com/office/spreadsheetml/2009/9/main" objectType="CheckBox" fmlaLink="$A$61" lockText="1" noThreeD="1"/>
</file>

<file path=xl/ctrlProps/ctrlProp33.xml><?xml version="1.0" encoding="utf-8"?>
<formControlPr xmlns="http://schemas.microsoft.com/office/spreadsheetml/2009/9/main" objectType="CheckBox" fmlaLink="$A$62" lockText="1" noThreeD="1"/>
</file>

<file path=xl/ctrlProps/ctrlProp34.xml><?xml version="1.0" encoding="utf-8"?>
<formControlPr xmlns="http://schemas.microsoft.com/office/spreadsheetml/2009/9/main" objectType="CheckBox" fmlaLink="$A$63" lockText="1" noThreeD="1"/>
</file>

<file path=xl/ctrlProps/ctrlProp35.xml><?xml version="1.0" encoding="utf-8"?>
<formControlPr xmlns="http://schemas.microsoft.com/office/spreadsheetml/2009/9/main" objectType="CheckBox" fmlaLink="$A$64" lockText="1" noThreeD="1"/>
</file>

<file path=xl/ctrlProps/ctrlProp36.xml><?xml version="1.0" encoding="utf-8"?>
<formControlPr xmlns="http://schemas.microsoft.com/office/spreadsheetml/2009/9/main" objectType="CheckBox" fmlaLink="$A$65" lockText="1" noThreeD="1"/>
</file>

<file path=xl/ctrlProps/ctrlProp37.xml><?xml version="1.0" encoding="utf-8"?>
<formControlPr xmlns="http://schemas.microsoft.com/office/spreadsheetml/2009/9/main" objectType="CheckBox" fmlaLink="$A$66" lockText="1" noThreeD="1"/>
</file>

<file path=xl/ctrlProps/ctrlProp38.xml><?xml version="1.0" encoding="utf-8"?>
<formControlPr xmlns="http://schemas.microsoft.com/office/spreadsheetml/2009/9/main" objectType="CheckBox" fmlaLink="$A$67" lockText="1" noThreeD="1"/>
</file>

<file path=xl/ctrlProps/ctrlProp39.xml><?xml version="1.0" encoding="utf-8"?>
<formControlPr xmlns="http://schemas.microsoft.com/office/spreadsheetml/2009/9/main" objectType="Drop" dropLines="14" dropStyle="combo" dx="31" fmlaLink="$M$16" fmlaRange="$B$73:$B$86" noThreeD="1" sel="1" val="0"/>
</file>

<file path=xl/ctrlProps/ctrlProp4.xml><?xml version="1.0" encoding="utf-8"?>
<formControlPr xmlns="http://schemas.microsoft.com/office/spreadsheetml/2009/9/main" objectType="Drop" dropLines="2" dropStyle="combo" dx="31" fmlaRange="$B$60:$B$61" noThreeD="1" sel="1" val="0"/>
</file>

<file path=xl/ctrlProps/ctrlProp40.xml><?xml version="1.0" encoding="utf-8"?>
<formControlPr xmlns="http://schemas.microsoft.com/office/spreadsheetml/2009/9/main" objectType="CheckBox" fmlaLink="$G$14" lockText="1" noThreeD="1"/>
</file>

<file path=xl/ctrlProps/ctrlProp41.xml><?xml version="1.0" encoding="utf-8"?>
<formControlPr xmlns="http://schemas.microsoft.com/office/spreadsheetml/2009/9/main" objectType="CheckBox" fmlaLink="$A$38" lockText="1" noThreeD="1"/>
</file>

<file path=xl/ctrlProps/ctrlProp42.xml><?xml version="1.0" encoding="utf-8"?>
<formControlPr xmlns="http://schemas.microsoft.com/office/spreadsheetml/2009/9/main" objectType="CheckBox" fmlaLink="$A$39" lockText="1" noThreeD="1"/>
</file>

<file path=xl/ctrlProps/ctrlProp43.xml><?xml version="1.0" encoding="utf-8"?>
<formControlPr xmlns="http://schemas.microsoft.com/office/spreadsheetml/2009/9/main" objectType="Drop" dropLines="20" dropStyle="combo" dx="31" fmlaLink="$L$18" fmlaRange="$B$75:$B$94" noThreeD="1" sel="1" val="0"/>
</file>

<file path=xl/ctrlProps/ctrlProp44.xml><?xml version="1.0" encoding="utf-8"?>
<formControlPr xmlns="http://schemas.microsoft.com/office/spreadsheetml/2009/9/main" objectType="CheckBox" fmlaLink="$A$40" lockText="1" noThreeD="1"/>
</file>

<file path=xl/ctrlProps/ctrlProp45.xml><?xml version="1.0" encoding="utf-8"?>
<formControlPr xmlns="http://schemas.microsoft.com/office/spreadsheetml/2009/9/main" objectType="CheckBox" fmlaLink="$G$12" lockText="1" noThreeD="1"/>
</file>

<file path=xl/ctrlProps/ctrlProp46.xml><?xml version="1.0" encoding="utf-8"?>
<formControlPr xmlns="http://schemas.microsoft.com/office/spreadsheetml/2009/9/main" objectType="CheckBox" fmlaLink="$A$37" lockText="1" noThreeD="1"/>
</file>

<file path=xl/ctrlProps/ctrlProp47.xml><?xml version="1.0" encoding="utf-8"?>
<formControlPr xmlns="http://schemas.microsoft.com/office/spreadsheetml/2009/9/main" objectType="CheckBox" fmlaLink="$A$41" lockText="1" noThreeD="1"/>
</file>

<file path=xl/ctrlProps/ctrlProp48.xml><?xml version="1.0" encoding="utf-8"?>
<formControlPr xmlns="http://schemas.microsoft.com/office/spreadsheetml/2009/9/main" objectType="CheckBox" fmlaLink="$A$42" lockText="1" noThreeD="1"/>
</file>

<file path=xl/ctrlProps/ctrlProp49.xml><?xml version="1.0" encoding="utf-8"?>
<formControlPr xmlns="http://schemas.microsoft.com/office/spreadsheetml/2009/9/main" objectType="CheckBox" fmlaLink="$A$43" lockText="1" noThreeD="1"/>
</file>

<file path=xl/ctrlProps/ctrlProp5.xml><?xml version="1.0" encoding="utf-8"?>
<formControlPr xmlns="http://schemas.microsoft.com/office/spreadsheetml/2009/9/main" objectType="Drop" dropLines="2" dropStyle="combo" dx="31" fmlaRange="$B$62:$B$63" noThreeD="1" sel="1" val="0"/>
</file>

<file path=xl/ctrlProps/ctrlProp50.xml><?xml version="1.0" encoding="utf-8"?>
<formControlPr xmlns="http://schemas.microsoft.com/office/spreadsheetml/2009/9/main" objectType="CheckBox" fmlaLink="$A$44" lockText="1" noThreeD="1"/>
</file>

<file path=xl/ctrlProps/ctrlProp51.xml><?xml version="1.0" encoding="utf-8"?>
<formControlPr xmlns="http://schemas.microsoft.com/office/spreadsheetml/2009/9/main" objectType="CheckBox" fmlaLink="$A$45" lockText="1" noThreeD="1"/>
</file>

<file path=xl/ctrlProps/ctrlProp52.xml><?xml version="1.0" encoding="utf-8"?>
<formControlPr xmlns="http://schemas.microsoft.com/office/spreadsheetml/2009/9/main" objectType="CheckBox" fmlaLink="$A$46" lockText="1" noThreeD="1"/>
</file>

<file path=xl/ctrlProps/ctrlProp53.xml><?xml version="1.0" encoding="utf-8"?>
<formControlPr xmlns="http://schemas.microsoft.com/office/spreadsheetml/2009/9/main" objectType="CheckBox" fmlaLink="$A$47" lockText="1" noThreeD="1"/>
</file>

<file path=xl/ctrlProps/ctrlProp54.xml><?xml version="1.0" encoding="utf-8"?>
<formControlPr xmlns="http://schemas.microsoft.com/office/spreadsheetml/2009/9/main" objectType="CheckBox" fmlaLink="$A$48" lockText="1" noThreeD="1"/>
</file>

<file path=xl/ctrlProps/ctrlProp55.xml><?xml version="1.0" encoding="utf-8"?>
<formControlPr xmlns="http://schemas.microsoft.com/office/spreadsheetml/2009/9/main" objectType="CheckBox" fmlaLink="$A$49" lockText="1" noThreeD="1"/>
</file>

<file path=xl/ctrlProps/ctrlProp56.xml><?xml version="1.0" encoding="utf-8"?>
<formControlPr xmlns="http://schemas.microsoft.com/office/spreadsheetml/2009/9/main" objectType="CheckBox" fmlaLink="$A$50" lockText="1" noThreeD="1"/>
</file>

<file path=xl/ctrlProps/ctrlProp57.xml><?xml version="1.0" encoding="utf-8"?>
<formControlPr xmlns="http://schemas.microsoft.com/office/spreadsheetml/2009/9/main" objectType="CheckBox" fmlaLink="$A$51" lockText="1" noThreeD="1"/>
</file>

<file path=xl/ctrlProps/ctrlProp58.xml><?xml version="1.0" encoding="utf-8"?>
<formControlPr xmlns="http://schemas.microsoft.com/office/spreadsheetml/2009/9/main" objectType="CheckBox" fmlaLink="$A$52" lockText="1" noThreeD="1"/>
</file>

<file path=xl/ctrlProps/ctrlProp59.xml><?xml version="1.0" encoding="utf-8"?>
<formControlPr xmlns="http://schemas.microsoft.com/office/spreadsheetml/2009/9/main" objectType="CheckBox" fmlaLink="$A$53" lockText="1" noThreeD="1"/>
</file>

<file path=xl/ctrlProps/ctrlProp6.xml><?xml version="1.0" encoding="utf-8"?>
<formControlPr xmlns="http://schemas.microsoft.com/office/spreadsheetml/2009/9/main" objectType="Drop" dropLines="2" dropStyle="combo" dx="31" fmlaRange="$I$60:$I$61" noThreeD="1" sel="2" val="0"/>
</file>

<file path=xl/ctrlProps/ctrlProp60.xml><?xml version="1.0" encoding="utf-8"?>
<formControlPr xmlns="http://schemas.microsoft.com/office/spreadsheetml/2009/9/main" objectType="CheckBox" fmlaLink="$A$54" lockText="1" noThreeD="1"/>
</file>

<file path=xl/ctrlProps/ctrlProp61.xml><?xml version="1.0" encoding="utf-8"?>
<formControlPr xmlns="http://schemas.microsoft.com/office/spreadsheetml/2009/9/main" objectType="CheckBox" fmlaLink="$A$55" lockText="1" noThreeD="1"/>
</file>

<file path=xl/ctrlProps/ctrlProp62.xml><?xml version="1.0" encoding="utf-8"?>
<formControlPr xmlns="http://schemas.microsoft.com/office/spreadsheetml/2009/9/main" objectType="CheckBox" fmlaLink="$A$56" lockText="1" noThreeD="1"/>
</file>

<file path=xl/ctrlProps/ctrlProp63.xml><?xml version="1.0" encoding="utf-8"?>
<formControlPr xmlns="http://schemas.microsoft.com/office/spreadsheetml/2009/9/main" objectType="CheckBox" fmlaLink="$A$57" lockText="1" noThreeD="1"/>
</file>

<file path=xl/ctrlProps/ctrlProp64.xml><?xml version="1.0" encoding="utf-8"?>
<formControlPr xmlns="http://schemas.microsoft.com/office/spreadsheetml/2009/9/main" objectType="CheckBox" fmlaLink="$A58" lockText="1" noThreeD="1"/>
</file>

<file path=xl/ctrlProps/ctrlProp65.xml><?xml version="1.0" encoding="utf-8"?>
<formControlPr xmlns="http://schemas.microsoft.com/office/spreadsheetml/2009/9/main" objectType="CheckBox" fmlaLink="$A$59" lockText="1" noThreeD="1"/>
</file>

<file path=xl/ctrlProps/ctrlProp66.xml><?xml version="1.0" encoding="utf-8"?>
<formControlPr xmlns="http://schemas.microsoft.com/office/spreadsheetml/2009/9/main" objectType="CheckBox" fmlaLink="$A$60" lockText="1" noThreeD="1"/>
</file>

<file path=xl/ctrlProps/ctrlProp67.xml><?xml version="1.0" encoding="utf-8"?>
<formControlPr xmlns="http://schemas.microsoft.com/office/spreadsheetml/2009/9/main" objectType="CheckBox" fmlaLink="$A$61" lockText="1" noThreeD="1"/>
</file>

<file path=xl/ctrlProps/ctrlProp68.xml><?xml version="1.0" encoding="utf-8"?>
<formControlPr xmlns="http://schemas.microsoft.com/office/spreadsheetml/2009/9/main" objectType="CheckBox" fmlaLink="$A$62" lockText="1" noThreeD="1"/>
</file>

<file path=xl/ctrlProps/ctrlProp69.xml><?xml version="1.0" encoding="utf-8"?>
<formControlPr xmlns="http://schemas.microsoft.com/office/spreadsheetml/2009/9/main" objectType="CheckBox" fmlaLink="$A$63" lockText="1" noThreeD="1"/>
</file>

<file path=xl/ctrlProps/ctrlProp7.xml><?xml version="1.0" encoding="utf-8"?>
<formControlPr xmlns="http://schemas.microsoft.com/office/spreadsheetml/2009/9/main" objectType="Drop" dropLines="2" dropStyle="combo" dx="31" fmlaRange="$I$58:$I$59" noThreeD="1" sel="1" val="0"/>
</file>

<file path=xl/ctrlProps/ctrlProp70.xml><?xml version="1.0" encoding="utf-8"?>
<formControlPr xmlns="http://schemas.microsoft.com/office/spreadsheetml/2009/9/main" objectType="CheckBox" fmlaLink="$A$64" lockText="1" noThreeD="1"/>
</file>

<file path=xl/ctrlProps/ctrlProp71.xml><?xml version="1.0" encoding="utf-8"?>
<formControlPr xmlns="http://schemas.microsoft.com/office/spreadsheetml/2009/9/main" objectType="CheckBox" fmlaLink="$A$65" lockText="1" noThreeD="1"/>
</file>

<file path=xl/ctrlProps/ctrlProp72.xml><?xml version="1.0" encoding="utf-8"?>
<formControlPr xmlns="http://schemas.microsoft.com/office/spreadsheetml/2009/9/main" objectType="CheckBox" fmlaLink="$A$66" lockText="1" noThreeD="1"/>
</file>

<file path=xl/ctrlProps/ctrlProp73.xml><?xml version="1.0" encoding="utf-8"?>
<formControlPr xmlns="http://schemas.microsoft.com/office/spreadsheetml/2009/9/main" objectType="CheckBox" fmlaLink="$A$67" lockText="1" noThreeD="1"/>
</file>

<file path=xl/ctrlProps/ctrlProp74.xml><?xml version="1.0" encoding="utf-8"?>
<formControlPr xmlns="http://schemas.microsoft.com/office/spreadsheetml/2009/9/main" objectType="CheckBox" fmlaLink="$A$68" lockText="1" noThreeD="1"/>
</file>

<file path=xl/ctrlProps/ctrlProp75.xml><?xml version="1.0" encoding="utf-8"?>
<formControlPr xmlns="http://schemas.microsoft.com/office/spreadsheetml/2009/9/main" objectType="CheckBox" fmlaLink="$A$69" lockText="1" noThreeD="1"/>
</file>

<file path=xl/ctrlProps/ctrlProp76.xml><?xml version="1.0" encoding="utf-8"?>
<formControlPr xmlns="http://schemas.microsoft.com/office/spreadsheetml/2009/9/main" objectType="Drop" dropLines="20" dropStyle="combo" dx="31" fmlaLink="$M$18" fmlaRange="$B$75:$B$94" noThreeD="1" sel="1" val="0"/>
</file>

<file path=xl/ctrlProps/ctrlProp77.xml><?xml version="1.0" encoding="utf-8"?>
<formControlPr xmlns="http://schemas.microsoft.com/office/spreadsheetml/2009/9/main" objectType="CheckBox" fmlaLink="$G$14" lockText="1" noThreeD="1"/>
</file>

<file path=xl/ctrlProps/ctrlProp78.xml><?xml version="1.0" encoding="utf-8"?>
<formControlPr xmlns="http://schemas.microsoft.com/office/spreadsheetml/2009/9/main" objectType="CheckBox" fmlaLink="A31" lockText="1" noThreeD="1"/>
</file>

<file path=xl/ctrlProps/ctrlProp79.xml><?xml version="1.0" encoding="utf-8"?>
<formControlPr xmlns="http://schemas.microsoft.com/office/spreadsheetml/2009/9/main" objectType="CheckBox" fmlaLink="A32" lockText="1" noThreeD="1"/>
</file>

<file path=xl/ctrlProps/ctrlProp8.xml><?xml version="1.0" encoding="utf-8"?>
<formControlPr xmlns="http://schemas.microsoft.com/office/spreadsheetml/2009/9/main" objectType="Drop" dropLines="14" dropStyle="combo" dx="31" fmlaLink="$L$16" fmlaRange="$B$73:$B$86" noThreeD="1" sel="1" val="0"/>
</file>

<file path=xl/ctrlProps/ctrlProp80.xml><?xml version="1.0" encoding="utf-8"?>
<formControlPr xmlns="http://schemas.microsoft.com/office/spreadsheetml/2009/9/main" objectType="CheckBox" fmlaLink="$A$19" lockText="1" noThreeD="1"/>
</file>

<file path=xl/ctrlProps/ctrlProp81.xml><?xml version="1.0" encoding="utf-8"?>
<formControlPr xmlns="http://schemas.microsoft.com/office/spreadsheetml/2009/9/main" objectType="CheckBox" fmlaLink="$A$21" lockText="1" noThreeD="1"/>
</file>

<file path=xl/ctrlProps/ctrlProp82.xml><?xml version="1.0" encoding="utf-8"?>
<formControlPr xmlns="http://schemas.microsoft.com/office/spreadsheetml/2009/9/main" objectType="CheckBox" fmlaLink="A33" lockText="1" noThreeD="1"/>
</file>

<file path=xl/ctrlProps/ctrlProp83.xml><?xml version="1.0" encoding="utf-8"?>
<formControlPr xmlns="http://schemas.microsoft.com/office/spreadsheetml/2009/9/main" objectType="CheckBox" fmlaLink="A34" lockText="1" noThreeD="1"/>
</file>

<file path=xl/ctrlProps/ctrlProp84.xml><?xml version="1.0" encoding="utf-8"?>
<formControlPr xmlns="http://schemas.microsoft.com/office/spreadsheetml/2009/9/main" objectType="CheckBox" fmlaLink="A35" lockText="1" noThreeD="1"/>
</file>

<file path=xl/ctrlProps/ctrlProp85.xml><?xml version="1.0" encoding="utf-8"?>
<formControlPr xmlns="http://schemas.microsoft.com/office/spreadsheetml/2009/9/main" objectType="CheckBox" fmlaLink="A36" lockText="1" noThreeD="1"/>
</file>

<file path=xl/ctrlProps/ctrlProp86.xml><?xml version="1.0" encoding="utf-8"?>
<formControlPr xmlns="http://schemas.microsoft.com/office/spreadsheetml/2009/9/main" objectType="CheckBox" fmlaLink="$A$45" lockText="1" noThreeD="1"/>
</file>

<file path=xl/ctrlProps/ctrlProp87.xml><?xml version="1.0" encoding="utf-8"?>
<formControlPr xmlns="http://schemas.microsoft.com/office/spreadsheetml/2009/9/main" objectType="CheckBox" fmlaLink="A37" lockText="1" noThreeD="1"/>
</file>

<file path=xl/ctrlProps/ctrlProp88.xml><?xml version="1.0" encoding="utf-8"?>
<formControlPr xmlns="http://schemas.microsoft.com/office/spreadsheetml/2009/9/main" objectType="CheckBox" fmlaLink="A38" lockText="1" noThreeD="1"/>
</file>

<file path=xl/ctrlProps/ctrlProp89.xml><?xml version="1.0" encoding="utf-8"?>
<formControlPr xmlns="http://schemas.microsoft.com/office/spreadsheetml/2009/9/main" objectType="CheckBox" fmlaLink="A39" lockText="1" noThreeD="1"/>
</file>

<file path=xl/ctrlProps/ctrlProp9.xml><?xml version="1.0" encoding="utf-8"?>
<formControlPr xmlns="http://schemas.microsoft.com/office/spreadsheetml/2009/9/main" objectType="CheckBox" fmlaLink="$G$12" lockText="1" noThreeD="1"/>
</file>

<file path=xl/ctrlProps/ctrlProp90.xml><?xml version="1.0" encoding="utf-8"?>
<formControlPr xmlns="http://schemas.microsoft.com/office/spreadsheetml/2009/9/main" objectType="CheckBox" fmlaLink="A40"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s>
</file>

<file path=xl/drawings/_rels/drawing5.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7.png"/><Relationship Id="rId18" Type="http://schemas.openxmlformats.org/officeDocument/2006/relationships/image" Target="../media/image52.png"/><Relationship Id="rId26" Type="http://schemas.openxmlformats.org/officeDocument/2006/relationships/image" Target="../media/image60.png"/><Relationship Id="rId3" Type="http://schemas.openxmlformats.org/officeDocument/2006/relationships/image" Target="../media/image37.png"/><Relationship Id="rId21" Type="http://schemas.openxmlformats.org/officeDocument/2006/relationships/image" Target="../media/image55.png"/><Relationship Id="rId7" Type="http://schemas.openxmlformats.org/officeDocument/2006/relationships/image" Target="../media/image41.png"/><Relationship Id="rId12" Type="http://schemas.openxmlformats.org/officeDocument/2006/relationships/image" Target="../media/image46.png"/><Relationship Id="rId17" Type="http://schemas.openxmlformats.org/officeDocument/2006/relationships/image" Target="../media/image51.png"/><Relationship Id="rId25" Type="http://schemas.openxmlformats.org/officeDocument/2006/relationships/image" Target="../media/image59.png"/><Relationship Id="rId2" Type="http://schemas.openxmlformats.org/officeDocument/2006/relationships/image" Target="../media/image36.png"/><Relationship Id="rId16" Type="http://schemas.openxmlformats.org/officeDocument/2006/relationships/image" Target="../media/image50.png"/><Relationship Id="rId20" Type="http://schemas.openxmlformats.org/officeDocument/2006/relationships/image" Target="../media/image54.png"/><Relationship Id="rId29" Type="http://schemas.openxmlformats.org/officeDocument/2006/relationships/image" Target="../media/image63.jpe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24" Type="http://schemas.openxmlformats.org/officeDocument/2006/relationships/image" Target="../media/image58.png"/><Relationship Id="rId5" Type="http://schemas.openxmlformats.org/officeDocument/2006/relationships/image" Target="../media/image39.png"/><Relationship Id="rId15" Type="http://schemas.openxmlformats.org/officeDocument/2006/relationships/image" Target="../media/image49.png"/><Relationship Id="rId23" Type="http://schemas.openxmlformats.org/officeDocument/2006/relationships/image" Target="../media/image57.png"/><Relationship Id="rId28" Type="http://schemas.openxmlformats.org/officeDocument/2006/relationships/image" Target="../media/image62.png"/><Relationship Id="rId10" Type="http://schemas.openxmlformats.org/officeDocument/2006/relationships/image" Target="../media/image44.png"/><Relationship Id="rId19" Type="http://schemas.openxmlformats.org/officeDocument/2006/relationships/image" Target="../media/image53.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8.png"/><Relationship Id="rId22" Type="http://schemas.openxmlformats.org/officeDocument/2006/relationships/image" Target="../media/image56.png"/><Relationship Id="rId27" Type="http://schemas.openxmlformats.org/officeDocument/2006/relationships/image" Target="../media/image6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4.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6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7.png"/></Relationships>
</file>

<file path=xl/drawings/drawing1.xml><?xml version="1.0" encoding="utf-8"?>
<xdr:wsDr xmlns:xdr="http://schemas.openxmlformats.org/drawingml/2006/spreadsheetDrawing" xmlns:a="http://schemas.openxmlformats.org/drawingml/2006/main">
  <xdr:twoCellAnchor editAs="oneCell">
    <xdr:from>
      <xdr:col>0</xdr:col>
      <xdr:colOff>33337</xdr:colOff>
      <xdr:row>0</xdr:row>
      <xdr:rowOff>14287</xdr:rowOff>
    </xdr:from>
    <xdr:to>
      <xdr:col>5</xdr:col>
      <xdr:colOff>32936</xdr:colOff>
      <xdr:row>1</xdr:row>
      <xdr:rowOff>1</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287" t="4241" b="1856"/>
        <a:stretch/>
      </xdr:blipFill>
      <xdr:spPr>
        <a:xfrm>
          <a:off x="33337" y="14287"/>
          <a:ext cx="8256187" cy="738189"/>
        </a:xfrm>
        <a:prstGeom prst="rect">
          <a:avLst/>
        </a:prstGeom>
      </xdr:spPr>
    </xdr:pic>
    <xdr:clientData/>
  </xdr:twoCellAnchor>
  <xdr:twoCellAnchor>
    <xdr:from>
      <xdr:col>1</xdr:col>
      <xdr:colOff>695325</xdr:colOff>
      <xdr:row>35</xdr:row>
      <xdr:rowOff>71438</xdr:rowOff>
    </xdr:from>
    <xdr:to>
      <xdr:col>2</xdr:col>
      <xdr:colOff>1170622</xdr:colOff>
      <xdr:row>35</xdr:row>
      <xdr:rowOff>1728787</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949325" y="7761288"/>
          <a:ext cx="2335847" cy="1657349"/>
          <a:chOff x="952500" y="7767638"/>
          <a:chExt cx="2375535" cy="1657349"/>
        </a:xfrm>
      </xdr:grpSpPr>
      <xdr:pic>
        <xdr:nvPicPr>
          <xdr:cNvPr id="54" name="図 53">
            <a:extLst>
              <a:ext uri="{FF2B5EF4-FFF2-40B4-BE49-F238E27FC236}">
                <a16:creationId xmlns:a16="http://schemas.microsoft.com/office/drawing/2014/main" id="{00000000-0008-0000-0000-000036000000}"/>
              </a:ext>
            </a:extLst>
          </xdr:cNvPr>
          <xdr:cNvPicPr/>
        </xdr:nvPicPr>
        <xdr:blipFill>
          <a:blip xmlns:r="http://schemas.openxmlformats.org/officeDocument/2006/relationships" r:embed="rId2"/>
          <a:stretch>
            <a:fillRect/>
          </a:stretch>
        </xdr:blipFill>
        <xdr:spPr>
          <a:xfrm>
            <a:off x="952500" y="7767638"/>
            <a:ext cx="2375535" cy="1619885"/>
          </a:xfrm>
          <a:prstGeom prst="rect">
            <a:avLst/>
          </a:prstGeom>
          <a:effectLst>
            <a:outerShdw blurRad="38100" sx="102000" sy="102000" algn="ctr" rotWithShape="0">
              <a:prstClr val="black">
                <a:alpha val="40000"/>
              </a:prstClr>
            </a:outerShdw>
          </a:effectLst>
        </xdr:spPr>
      </xdr:pic>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1053574" y="9275173"/>
            <a:ext cx="2237314" cy="149814"/>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対角する 2 つの角を丸めた四角形 35">
            <a:extLst>
              <a:ext uri="{FF2B5EF4-FFF2-40B4-BE49-F238E27FC236}">
                <a16:creationId xmlns:a16="http://schemas.microsoft.com/office/drawing/2014/main" id="{00000000-0008-0000-0000-000024000000}"/>
              </a:ext>
            </a:extLst>
          </xdr:cNvPr>
          <xdr:cNvSpPr/>
        </xdr:nvSpPr>
        <xdr:spPr>
          <a:xfrm>
            <a:off x="2406123" y="8722723"/>
            <a:ext cx="809626" cy="266701"/>
          </a:xfrm>
          <a:prstGeom prst="round2Diag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a:solidFill>
                  <a:sysClr val="windowText" lastClr="000000"/>
                </a:solidFill>
                <a:latin typeface="UD デジタル 教科書体 NK-R" panose="02020400000000000000" pitchFamily="18" charset="-128"/>
                <a:ea typeface="UD デジタル 教科書体 NK-R" panose="02020400000000000000" pitchFamily="18" charset="-128"/>
              </a:rPr>
              <a:t>右クリック</a:t>
            </a:r>
          </a:p>
        </xdr:txBody>
      </xdr:sp>
      <xdr:sp macro="" textlink="">
        <xdr:nvSpPr>
          <xdr:cNvPr id="37" name="下矢印 36">
            <a:extLst>
              <a:ext uri="{FF2B5EF4-FFF2-40B4-BE49-F238E27FC236}">
                <a16:creationId xmlns:a16="http://schemas.microsoft.com/office/drawing/2014/main" id="{00000000-0008-0000-0000-000025000000}"/>
              </a:ext>
            </a:extLst>
          </xdr:cNvPr>
          <xdr:cNvSpPr/>
        </xdr:nvSpPr>
        <xdr:spPr>
          <a:xfrm rot="1698749">
            <a:off x="2477561" y="8965612"/>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1219231</xdr:colOff>
      <xdr:row>36</xdr:row>
      <xdr:rowOff>476245</xdr:rowOff>
    </xdr:from>
    <xdr:to>
      <xdr:col>2</xdr:col>
      <xdr:colOff>419131</xdr:colOff>
      <xdr:row>36</xdr:row>
      <xdr:rowOff>633410</xdr:rowOff>
    </xdr:to>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1476406" y="9986958"/>
          <a:ext cx="1100138" cy="157165"/>
        </a:xfrm>
        <a:prstGeom prst="rect">
          <a:avLst/>
        </a:prstGeom>
        <a:noFill/>
        <a:ln w="28575">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681038</xdr:colOff>
      <xdr:row>36</xdr:row>
      <xdr:rowOff>47625</xdr:rowOff>
    </xdr:from>
    <xdr:to>
      <xdr:col>2</xdr:col>
      <xdr:colOff>1088390</xdr:colOff>
      <xdr:row>36</xdr:row>
      <xdr:rowOff>1632585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935038" y="9553575"/>
          <a:ext cx="2267902" cy="1584960"/>
          <a:chOff x="952501" y="9553576"/>
          <a:chExt cx="2307590" cy="1584960"/>
        </a:xfrm>
      </xdr:grpSpPr>
      <xdr:pic>
        <xdr:nvPicPr>
          <xdr:cNvPr id="44" name="図 43">
            <a:extLst>
              <a:ext uri="{FF2B5EF4-FFF2-40B4-BE49-F238E27FC236}">
                <a16:creationId xmlns:a16="http://schemas.microsoft.com/office/drawing/2014/main" id="{00000000-0008-0000-0000-00002C000000}"/>
              </a:ext>
            </a:extLst>
          </xdr:cNvPr>
          <xdr:cNvPicPr/>
        </xdr:nvPicPr>
        <xdr:blipFill>
          <a:blip xmlns:r="http://schemas.openxmlformats.org/officeDocument/2006/relationships" r:embed="rId3"/>
          <a:stretch>
            <a:fillRect/>
          </a:stretch>
        </xdr:blipFill>
        <xdr:spPr>
          <a:xfrm>
            <a:off x="952501" y="9553576"/>
            <a:ext cx="2307590" cy="1584960"/>
          </a:xfrm>
          <a:prstGeom prst="rect">
            <a:avLst/>
          </a:prstGeom>
          <a:effectLst>
            <a:outerShdw blurRad="38100" sx="102000" sy="102000" algn="ctr" rotWithShape="0">
              <a:prstClr val="black">
                <a:alpha val="40000"/>
              </a:prstClr>
            </a:outerShdw>
          </a:effectLst>
        </xdr:spPr>
      </xdr:pic>
      <xdr:sp macro="" textlink="">
        <xdr:nvSpPr>
          <xdr:cNvPr id="42" name="正方形/長方形 41">
            <a:extLst>
              <a:ext uri="{FF2B5EF4-FFF2-40B4-BE49-F238E27FC236}">
                <a16:creationId xmlns:a16="http://schemas.microsoft.com/office/drawing/2014/main" id="{00000000-0008-0000-0000-00002A000000}"/>
              </a:ext>
            </a:extLst>
          </xdr:cNvPr>
          <xdr:cNvSpPr/>
        </xdr:nvSpPr>
        <xdr:spPr>
          <a:xfrm>
            <a:off x="2095531" y="10063161"/>
            <a:ext cx="919163" cy="157162"/>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下矢印 40">
            <a:extLst>
              <a:ext uri="{FF2B5EF4-FFF2-40B4-BE49-F238E27FC236}">
                <a16:creationId xmlns:a16="http://schemas.microsoft.com/office/drawing/2014/main" id="{00000000-0008-0000-0000-000029000000}"/>
              </a:ext>
            </a:extLst>
          </xdr:cNvPr>
          <xdr:cNvSpPr/>
        </xdr:nvSpPr>
        <xdr:spPr>
          <a:xfrm rot="2228990">
            <a:off x="2909917" y="9758360"/>
            <a:ext cx="300038" cy="390525"/>
          </a:xfrm>
          <a:prstGeom prst="downArrow">
            <a:avLst>
              <a:gd name="adj1" fmla="val 36532"/>
              <a:gd name="adj2" fmla="val 50000"/>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904875</xdr:colOff>
      <xdr:row>37</xdr:row>
      <xdr:rowOff>142874</xdr:rowOff>
    </xdr:from>
    <xdr:to>
      <xdr:col>2</xdr:col>
      <xdr:colOff>1028699</xdr:colOff>
      <xdr:row>37</xdr:row>
      <xdr:rowOff>2126256</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1158875" y="11312524"/>
          <a:ext cx="1984374" cy="1983382"/>
          <a:chOff x="1162050" y="11315699"/>
          <a:chExt cx="2024062" cy="1983382"/>
        </a:xfrm>
      </xdr:grpSpPr>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stretch>
            <a:fillRect/>
          </a:stretch>
        </xdr:blipFill>
        <xdr:spPr>
          <a:xfrm>
            <a:off x="1162050" y="11315699"/>
            <a:ext cx="1917650" cy="1983382"/>
          </a:xfrm>
          <a:prstGeom prst="rect">
            <a:avLst/>
          </a:prstGeom>
          <a:effectLst>
            <a:outerShdw blurRad="38100" sx="102000" sy="102000" algn="ctr" rotWithShape="0">
              <a:prstClr val="black">
                <a:alpha val="40000"/>
              </a:prstClr>
            </a:outerShdw>
          </a:effectLst>
        </xdr:spPr>
      </xdr:pic>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262062" y="11720512"/>
            <a:ext cx="1743075" cy="476943"/>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下矢印 49">
            <a:extLst>
              <a:ext uri="{FF2B5EF4-FFF2-40B4-BE49-F238E27FC236}">
                <a16:creationId xmlns:a16="http://schemas.microsoft.com/office/drawing/2014/main" id="{00000000-0008-0000-0000-000032000000}"/>
              </a:ext>
            </a:extLst>
          </xdr:cNvPr>
          <xdr:cNvSpPr/>
        </xdr:nvSpPr>
        <xdr:spPr>
          <a:xfrm rot="2228990">
            <a:off x="2886074" y="11420475"/>
            <a:ext cx="300038" cy="390525"/>
          </a:xfrm>
          <a:prstGeom prst="downArrow">
            <a:avLst>
              <a:gd name="adj1" fmla="val 36532"/>
              <a:gd name="adj2" fmla="val 50000"/>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9525</xdr:colOff>
      <xdr:row>38</xdr:row>
      <xdr:rowOff>161925</xdr:rowOff>
    </xdr:from>
    <xdr:to>
      <xdr:col>2</xdr:col>
      <xdr:colOff>1809115</xdr:colOff>
      <xdr:row>38</xdr:row>
      <xdr:rowOff>1964690</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2124075" y="13579475"/>
          <a:ext cx="1799590" cy="1802765"/>
          <a:chOff x="2166938" y="13582650"/>
          <a:chExt cx="1799590" cy="1802765"/>
        </a:xfrm>
      </xdr:grpSpPr>
      <xdr:pic>
        <xdr:nvPicPr>
          <xdr:cNvPr id="51" name="図 50">
            <a:extLst>
              <a:ext uri="{FF2B5EF4-FFF2-40B4-BE49-F238E27FC236}">
                <a16:creationId xmlns:a16="http://schemas.microsoft.com/office/drawing/2014/main" id="{00000000-0008-0000-0000-000033000000}"/>
              </a:ext>
            </a:extLst>
          </xdr:cNvPr>
          <xdr:cNvPicPr/>
        </xdr:nvPicPr>
        <xdr:blipFill>
          <a:blip xmlns:r="http://schemas.openxmlformats.org/officeDocument/2006/relationships" r:embed="rId5"/>
          <a:stretch>
            <a:fillRect/>
          </a:stretch>
        </xdr:blipFill>
        <xdr:spPr>
          <a:xfrm>
            <a:off x="2166938" y="13582650"/>
            <a:ext cx="1799590" cy="1802765"/>
          </a:xfrm>
          <a:prstGeom prst="rect">
            <a:avLst/>
          </a:prstGeom>
          <a:effectLst>
            <a:outerShdw blurRad="38100" sx="102000" sy="102000" algn="ctr" rotWithShape="0">
              <a:prstClr val="black">
                <a:alpha val="40000"/>
              </a:prstClr>
            </a:outerShdw>
          </a:effectLst>
        </xdr:spPr>
      </xdr:pic>
      <xdr:sp macro="" textlink="">
        <xdr:nvSpPr>
          <xdr:cNvPr id="57" name="正方形/長方形 56">
            <a:extLst>
              <a:ext uri="{FF2B5EF4-FFF2-40B4-BE49-F238E27FC236}">
                <a16:creationId xmlns:a16="http://schemas.microsoft.com/office/drawing/2014/main" id="{00000000-0008-0000-0000-000039000000}"/>
              </a:ext>
            </a:extLst>
          </xdr:cNvPr>
          <xdr:cNvSpPr/>
        </xdr:nvSpPr>
        <xdr:spPr>
          <a:xfrm>
            <a:off x="2195512" y="14673792"/>
            <a:ext cx="1100138" cy="152403"/>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8" name="下矢印 57">
            <a:extLst>
              <a:ext uri="{FF2B5EF4-FFF2-40B4-BE49-F238E27FC236}">
                <a16:creationId xmlns:a16="http://schemas.microsoft.com/office/drawing/2014/main" id="{00000000-0008-0000-0000-00003A000000}"/>
              </a:ext>
            </a:extLst>
          </xdr:cNvPr>
          <xdr:cNvSpPr/>
        </xdr:nvSpPr>
        <xdr:spPr>
          <a:xfrm rot="2228990">
            <a:off x="2924174" y="14335653"/>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9" name="正方形/長方形 58">
            <a:extLst>
              <a:ext uri="{FF2B5EF4-FFF2-40B4-BE49-F238E27FC236}">
                <a16:creationId xmlns:a16="http://schemas.microsoft.com/office/drawing/2014/main" id="{00000000-0008-0000-0000-00003B000000}"/>
              </a:ext>
            </a:extLst>
          </xdr:cNvPr>
          <xdr:cNvSpPr/>
        </xdr:nvSpPr>
        <xdr:spPr>
          <a:xfrm>
            <a:off x="2190750" y="14973830"/>
            <a:ext cx="800100" cy="152402"/>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下矢印 59">
            <a:extLst>
              <a:ext uri="{FF2B5EF4-FFF2-40B4-BE49-F238E27FC236}">
                <a16:creationId xmlns:a16="http://schemas.microsoft.com/office/drawing/2014/main" id="{00000000-0008-0000-0000-00003C000000}"/>
              </a:ext>
            </a:extLst>
          </xdr:cNvPr>
          <xdr:cNvSpPr/>
        </xdr:nvSpPr>
        <xdr:spPr>
          <a:xfrm rot="2228990">
            <a:off x="2919413" y="14692844"/>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66675</xdr:colOff>
      <xdr:row>38</xdr:row>
      <xdr:rowOff>157163</xdr:rowOff>
    </xdr:from>
    <xdr:to>
      <xdr:col>1</xdr:col>
      <xdr:colOff>1842812</xdr:colOff>
      <xdr:row>38</xdr:row>
      <xdr:rowOff>1953161</xdr:rowOff>
    </xdr:to>
    <xdr:grpSp>
      <xdr:nvGrpSpPr>
        <xdr:cNvPr id="61" name="グループ化 60">
          <a:extLst>
            <a:ext uri="{FF2B5EF4-FFF2-40B4-BE49-F238E27FC236}">
              <a16:creationId xmlns:a16="http://schemas.microsoft.com/office/drawing/2014/main" id="{00000000-0008-0000-0000-00003D000000}"/>
            </a:ext>
          </a:extLst>
        </xdr:cNvPr>
        <xdr:cNvGrpSpPr/>
      </xdr:nvGrpSpPr>
      <xdr:grpSpPr>
        <a:xfrm>
          <a:off x="320675" y="13574713"/>
          <a:ext cx="1776137" cy="1795998"/>
          <a:chOff x="338137" y="12496265"/>
          <a:chExt cx="1776137" cy="1795998"/>
        </a:xfrm>
      </xdr:grpSpPr>
      <xdr:pic>
        <xdr:nvPicPr>
          <xdr:cNvPr id="62" name="図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
          <a:stretch>
            <a:fillRect/>
          </a:stretch>
        </xdr:blipFill>
        <xdr:spPr>
          <a:xfrm>
            <a:off x="338137" y="12496265"/>
            <a:ext cx="1776137" cy="1795998"/>
          </a:xfrm>
          <a:prstGeom prst="rect">
            <a:avLst/>
          </a:prstGeom>
        </xdr:spPr>
      </xdr:pic>
      <xdr:sp macro="" textlink="">
        <xdr:nvSpPr>
          <xdr:cNvPr id="63" name="正方形/長方形 62">
            <a:extLst>
              <a:ext uri="{FF2B5EF4-FFF2-40B4-BE49-F238E27FC236}">
                <a16:creationId xmlns:a16="http://schemas.microsoft.com/office/drawing/2014/main" id="{00000000-0008-0000-0000-00003F000000}"/>
              </a:ext>
            </a:extLst>
          </xdr:cNvPr>
          <xdr:cNvSpPr/>
        </xdr:nvSpPr>
        <xdr:spPr>
          <a:xfrm>
            <a:off x="357187" y="13868399"/>
            <a:ext cx="800100" cy="152402"/>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下矢印 63">
            <a:extLst>
              <a:ext uri="{FF2B5EF4-FFF2-40B4-BE49-F238E27FC236}">
                <a16:creationId xmlns:a16="http://schemas.microsoft.com/office/drawing/2014/main" id="{00000000-0008-0000-0000-000040000000}"/>
              </a:ext>
            </a:extLst>
          </xdr:cNvPr>
          <xdr:cNvSpPr/>
        </xdr:nvSpPr>
        <xdr:spPr>
          <a:xfrm rot="2228990">
            <a:off x="742949" y="13535024"/>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185737</xdr:colOff>
      <xdr:row>39</xdr:row>
      <xdr:rowOff>123825</xdr:rowOff>
    </xdr:from>
    <xdr:to>
      <xdr:col>2</xdr:col>
      <xdr:colOff>1561464</xdr:colOff>
      <xdr:row>39</xdr:row>
      <xdr:rowOff>1284472</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439737" y="15674975"/>
          <a:ext cx="3236277" cy="1160647"/>
          <a:chOff x="442912" y="15678150"/>
          <a:chExt cx="3275965" cy="1160647"/>
        </a:xfrm>
      </xdr:grpSpPr>
      <xdr:pic>
        <xdr:nvPicPr>
          <xdr:cNvPr id="53" name="図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stretch>
            <a:fillRect/>
          </a:stretch>
        </xdr:blipFill>
        <xdr:spPr>
          <a:xfrm>
            <a:off x="442912" y="16659226"/>
            <a:ext cx="1287388" cy="179571"/>
          </a:xfrm>
          <a:prstGeom prst="rect">
            <a:avLst/>
          </a:prstGeom>
          <a:effectLst>
            <a:outerShdw blurRad="38100" sx="102000" sy="102000" algn="ctr" rotWithShape="0">
              <a:prstClr val="black">
                <a:alpha val="40000"/>
              </a:prstClr>
            </a:outerShdw>
          </a:effectLst>
        </xdr:spPr>
      </xdr:pic>
      <xdr:sp macro="" textlink="">
        <xdr:nvSpPr>
          <xdr:cNvPr id="68" name="正方形/長方形 67">
            <a:extLst>
              <a:ext uri="{FF2B5EF4-FFF2-40B4-BE49-F238E27FC236}">
                <a16:creationId xmlns:a16="http://schemas.microsoft.com/office/drawing/2014/main" id="{00000000-0008-0000-0000-000044000000}"/>
              </a:ext>
            </a:extLst>
          </xdr:cNvPr>
          <xdr:cNvSpPr/>
        </xdr:nvSpPr>
        <xdr:spPr>
          <a:xfrm>
            <a:off x="762001" y="16663989"/>
            <a:ext cx="576264" cy="157161"/>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9" name="下矢印 68">
            <a:extLst>
              <a:ext uri="{FF2B5EF4-FFF2-40B4-BE49-F238E27FC236}">
                <a16:creationId xmlns:a16="http://schemas.microsoft.com/office/drawing/2014/main" id="{00000000-0008-0000-0000-000045000000}"/>
              </a:ext>
            </a:extLst>
          </xdr:cNvPr>
          <xdr:cNvSpPr/>
        </xdr:nvSpPr>
        <xdr:spPr>
          <a:xfrm rot="2228990">
            <a:off x="1209675" y="16330614"/>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2" name="図 51">
            <a:extLst>
              <a:ext uri="{FF2B5EF4-FFF2-40B4-BE49-F238E27FC236}">
                <a16:creationId xmlns:a16="http://schemas.microsoft.com/office/drawing/2014/main" id="{00000000-0008-0000-0000-000034000000}"/>
              </a:ext>
            </a:extLst>
          </xdr:cNvPr>
          <xdr:cNvPicPr/>
        </xdr:nvPicPr>
        <xdr:blipFill>
          <a:blip xmlns:r="http://schemas.openxmlformats.org/officeDocument/2006/relationships" r:embed="rId8"/>
          <a:stretch>
            <a:fillRect/>
          </a:stretch>
        </xdr:blipFill>
        <xdr:spPr>
          <a:xfrm>
            <a:off x="442912" y="16030575"/>
            <a:ext cx="3275965" cy="170180"/>
          </a:xfrm>
          <a:prstGeom prst="rect">
            <a:avLst/>
          </a:prstGeom>
          <a:effectLst>
            <a:outerShdw blurRad="38100" sx="102000" sy="102000" algn="ctr" rotWithShape="0">
              <a:prstClr val="black">
                <a:alpha val="40000"/>
              </a:prstClr>
            </a:outerShdw>
          </a:effectLst>
        </xdr:spPr>
      </xdr:pic>
      <xdr:sp macro="" textlink="">
        <xdr:nvSpPr>
          <xdr:cNvPr id="70" name="正方形/長方形 69">
            <a:extLst>
              <a:ext uri="{FF2B5EF4-FFF2-40B4-BE49-F238E27FC236}">
                <a16:creationId xmlns:a16="http://schemas.microsoft.com/office/drawing/2014/main" id="{00000000-0008-0000-0000-000046000000}"/>
              </a:ext>
            </a:extLst>
          </xdr:cNvPr>
          <xdr:cNvSpPr/>
        </xdr:nvSpPr>
        <xdr:spPr>
          <a:xfrm>
            <a:off x="2566988" y="16025813"/>
            <a:ext cx="742950" cy="166687"/>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下矢印 70">
            <a:extLst>
              <a:ext uri="{FF2B5EF4-FFF2-40B4-BE49-F238E27FC236}">
                <a16:creationId xmlns:a16="http://schemas.microsoft.com/office/drawing/2014/main" id="{00000000-0008-0000-0000-000047000000}"/>
              </a:ext>
            </a:extLst>
          </xdr:cNvPr>
          <xdr:cNvSpPr/>
        </xdr:nvSpPr>
        <xdr:spPr>
          <a:xfrm rot="2228990">
            <a:off x="3048000" y="15678150"/>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xdr:colOff>
      <xdr:row>0</xdr:row>
      <xdr:rowOff>6</xdr:rowOff>
    </xdr:from>
    <xdr:to>
      <xdr:col>13</xdr:col>
      <xdr:colOff>12181</xdr:colOff>
      <xdr:row>1</xdr:row>
      <xdr:rowOff>3389</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t="2399"/>
        <a:stretch/>
      </xdr:blipFill>
      <xdr:spPr bwMode="auto">
        <a:xfrm>
          <a:off x="6" y="6"/>
          <a:ext cx="7389288" cy="660608"/>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158750</xdr:colOff>
          <xdr:row>27</xdr:row>
          <xdr:rowOff>12700</xdr:rowOff>
        </xdr:from>
        <xdr:to>
          <xdr:col>9</xdr:col>
          <xdr:colOff>0</xdr:colOff>
          <xdr:row>27</xdr:row>
          <xdr:rowOff>241300</xdr:rowOff>
        </xdr:to>
        <xdr:sp macro="" textlink="">
          <xdr:nvSpPr>
            <xdr:cNvPr id="9223" name="Drop Down 7" descr="CD set A/B"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158750</xdr:colOff>
          <xdr:row>12</xdr:row>
          <xdr:rowOff>12700</xdr:rowOff>
        </xdr:from>
        <xdr:to>
          <xdr:col>2</xdr:col>
          <xdr:colOff>1517650</xdr:colOff>
          <xdr:row>12</xdr:row>
          <xdr:rowOff>241300</xdr:rowOff>
        </xdr:to>
        <xdr:sp macro="" textlink="">
          <xdr:nvSpPr>
            <xdr:cNvPr id="9224" name="Drop Down 8" descr="CD set A/B"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12700</xdr:rowOff>
        </xdr:from>
        <xdr:to>
          <xdr:col>2</xdr:col>
          <xdr:colOff>1517650</xdr:colOff>
          <xdr:row>13</xdr:row>
          <xdr:rowOff>241300</xdr:rowOff>
        </xdr:to>
        <xdr:sp macro="" textlink="">
          <xdr:nvSpPr>
            <xdr:cNvPr id="9225" name="Drop Down 9" descr="CD set A/B"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158750</xdr:colOff>
          <xdr:row>30</xdr:row>
          <xdr:rowOff>12700</xdr:rowOff>
        </xdr:from>
        <xdr:to>
          <xdr:col>2</xdr:col>
          <xdr:colOff>1517650</xdr:colOff>
          <xdr:row>30</xdr:row>
          <xdr:rowOff>241300</xdr:rowOff>
        </xdr:to>
        <xdr:sp macro="" textlink="">
          <xdr:nvSpPr>
            <xdr:cNvPr id="9226" name="Drop Down 10" descr="CD set A/B"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158750</xdr:colOff>
          <xdr:row>38</xdr:row>
          <xdr:rowOff>12700</xdr:rowOff>
        </xdr:from>
        <xdr:to>
          <xdr:col>2</xdr:col>
          <xdr:colOff>1517650</xdr:colOff>
          <xdr:row>38</xdr:row>
          <xdr:rowOff>241300</xdr:rowOff>
        </xdr:to>
        <xdr:sp macro="" textlink="">
          <xdr:nvSpPr>
            <xdr:cNvPr id="9227" name="Drop Down 11" descr="CD set A/B" hidden="1">
              <a:extLst>
                <a:ext uri="{63B3BB69-23CF-44E3-9099-C40C66FF867C}">
                  <a14:compatExt spid="_x0000_s9227"/>
                </a:ext>
                <a:ext uri="{FF2B5EF4-FFF2-40B4-BE49-F238E27FC236}">
                  <a16:creationId xmlns:a16="http://schemas.microsoft.com/office/drawing/2014/main" id="{00000000-0008-0000-0200-00000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12</xdr:colOff>
      <xdr:row>0</xdr:row>
      <xdr:rowOff>9</xdr:rowOff>
    </xdr:from>
    <xdr:to>
      <xdr:col>14</xdr:col>
      <xdr:colOff>9463</xdr:colOff>
      <xdr:row>0</xdr:row>
      <xdr:rowOff>759609</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1"/>
        <a:srcRect l="104" t="3918"/>
        <a:stretch/>
      </xdr:blipFill>
      <xdr:spPr bwMode="auto">
        <a:xfrm>
          <a:off x="12" y="9"/>
          <a:ext cx="8481939" cy="759600"/>
        </a:xfrm>
        <a:prstGeom prst="rect">
          <a:avLst/>
        </a:prstGeom>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editAs="oneCell">
        <xdr:from>
          <xdr:col>2</xdr:col>
          <xdr:colOff>298450</xdr:colOff>
          <xdr:row>42</xdr:row>
          <xdr:rowOff>12700</xdr:rowOff>
        </xdr:from>
        <xdr:to>
          <xdr:col>2</xdr:col>
          <xdr:colOff>1524000</xdr:colOff>
          <xdr:row>42</xdr:row>
          <xdr:rowOff>241300</xdr:rowOff>
        </xdr:to>
        <xdr:sp macro="" textlink="">
          <xdr:nvSpPr>
            <xdr:cNvPr id="9247" name="Drop Down 31" hidden="1">
              <a:extLst>
                <a:ext uri="{63B3BB69-23CF-44E3-9099-C40C66FF867C}">
                  <a14:compatExt spid="_x0000_s9247"/>
                </a:ext>
                <a:ext uri="{FF2B5EF4-FFF2-40B4-BE49-F238E27FC236}">
                  <a16:creationId xmlns:a16="http://schemas.microsoft.com/office/drawing/2014/main" id="{00000000-0008-0000-0200-00001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939800</xdr:colOff>
          <xdr:row>43</xdr:row>
          <xdr:rowOff>12700</xdr:rowOff>
        </xdr:from>
        <xdr:to>
          <xdr:col>9</xdr:col>
          <xdr:colOff>0</xdr:colOff>
          <xdr:row>43</xdr:row>
          <xdr:rowOff>241300</xdr:rowOff>
        </xdr:to>
        <xdr:sp macro="" textlink="">
          <xdr:nvSpPr>
            <xdr:cNvPr id="9248" name="Drop Down 32" hidden="1">
              <a:extLst>
                <a:ext uri="{63B3BB69-23CF-44E3-9099-C40C66FF867C}">
                  <a14:compatExt spid="_x0000_s9248"/>
                </a:ext>
                <a:ext uri="{FF2B5EF4-FFF2-40B4-BE49-F238E27FC236}">
                  <a16:creationId xmlns:a16="http://schemas.microsoft.com/office/drawing/2014/main" id="{00000000-0008-0000-0200-00002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71962</xdr:colOff>
      <xdr:row>12</xdr:row>
      <xdr:rowOff>63523</xdr:rowOff>
    </xdr:from>
    <xdr:to>
      <xdr:col>6</xdr:col>
      <xdr:colOff>1235049</xdr:colOff>
      <xdr:row>12</xdr:row>
      <xdr:rowOff>1215628</xdr:rowOff>
    </xdr:to>
    <xdr:grpSp>
      <xdr:nvGrpSpPr>
        <xdr:cNvPr id="36" name="グループ化 35">
          <a:extLst>
            <a:ext uri="{FF2B5EF4-FFF2-40B4-BE49-F238E27FC236}">
              <a16:creationId xmlns:a16="http://schemas.microsoft.com/office/drawing/2014/main" id="{00000000-0008-0000-0300-000024000000}"/>
            </a:ext>
          </a:extLst>
        </xdr:cNvPr>
        <xdr:cNvGrpSpPr/>
      </xdr:nvGrpSpPr>
      <xdr:grpSpPr>
        <a:xfrm>
          <a:off x="808562" y="4292623"/>
          <a:ext cx="7671837" cy="1152105"/>
          <a:chOff x="808562" y="4095773"/>
          <a:chExt cx="7671837" cy="1152105"/>
        </a:xfrm>
      </xdr:grpSpPr>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8562" y="4095825"/>
            <a:ext cx="1152000" cy="1152000"/>
          </a:xfrm>
          <a:prstGeom prst="rect">
            <a:avLst/>
          </a:prstGeom>
        </xdr:spPr>
      </xdr:pic>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4549" y="4095773"/>
            <a:ext cx="1152000" cy="1152105"/>
          </a:xfrm>
          <a:prstGeom prst="rect">
            <a:avLst/>
          </a:prstGeom>
        </xdr:spPr>
      </xdr:pic>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18012" y="4095825"/>
            <a:ext cx="1152000" cy="1152000"/>
          </a:xfrm>
          <a:prstGeom prst="rect">
            <a:avLst/>
          </a:prstGeom>
        </xdr:spPr>
      </xdr:pic>
      <xdr:pic>
        <xdr:nvPicPr>
          <xdr:cNvPr id="12" name="図 11">
            <a:extLst>
              <a:ext uri="{FF2B5EF4-FFF2-40B4-BE49-F238E27FC236}">
                <a16:creationId xmlns:a16="http://schemas.microsoft.com/office/drawing/2014/main" id="{00000000-0008-0000-0300-00000C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21475" y="4095825"/>
            <a:ext cx="1152000" cy="1152000"/>
          </a:xfrm>
          <a:prstGeom prst="rect">
            <a:avLst/>
          </a:prstGeom>
        </xdr:spPr>
      </xdr:pic>
      <xdr:pic>
        <xdr:nvPicPr>
          <xdr:cNvPr id="13" name="図 12">
            <a:extLst>
              <a:ext uri="{FF2B5EF4-FFF2-40B4-BE49-F238E27FC236}">
                <a16:creationId xmlns:a16="http://schemas.microsoft.com/office/drawing/2014/main" id="{00000000-0008-0000-0300-00000D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24938" y="4095825"/>
            <a:ext cx="1152000" cy="1152000"/>
          </a:xfrm>
          <a:prstGeom prst="rect">
            <a:avLst/>
          </a:prstGeom>
        </xdr:spPr>
      </xdr:pic>
      <xdr:pic>
        <xdr:nvPicPr>
          <xdr:cNvPr id="14" name="図 13">
            <a:extLst>
              <a:ext uri="{FF2B5EF4-FFF2-40B4-BE49-F238E27FC236}">
                <a16:creationId xmlns:a16="http://schemas.microsoft.com/office/drawing/2014/main" id="{00000000-0008-0000-0300-00000E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28399" y="4095773"/>
            <a:ext cx="1152000" cy="1152105"/>
          </a:xfrm>
          <a:prstGeom prst="rect">
            <a:avLst/>
          </a:prstGeom>
        </xdr:spPr>
      </xdr:pic>
    </xdr:grpSp>
    <xdr:clientData/>
  </xdr:twoCellAnchor>
  <xdr:twoCellAnchor>
    <xdr:from>
      <xdr:col>0</xdr:col>
      <xdr:colOff>641976</xdr:colOff>
      <xdr:row>15</xdr:row>
      <xdr:rowOff>298450</xdr:rowOff>
    </xdr:from>
    <xdr:to>
      <xdr:col>6</xdr:col>
      <xdr:colOff>1227071</xdr:colOff>
      <xdr:row>17</xdr:row>
      <xdr:rowOff>136150</xdr:rowOff>
    </xdr:to>
    <xdr:grpSp>
      <xdr:nvGrpSpPr>
        <xdr:cNvPr id="35" name="グループ化 34">
          <a:extLst>
            <a:ext uri="{FF2B5EF4-FFF2-40B4-BE49-F238E27FC236}">
              <a16:creationId xmlns:a16="http://schemas.microsoft.com/office/drawing/2014/main" id="{00000000-0008-0000-0300-000023000000}"/>
            </a:ext>
          </a:extLst>
        </xdr:cNvPr>
        <xdr:cNvGrpSpPr/>
      </xdr:nvGrpSpPr>
      <xdr:grpSpPr>
        <a:xfrm>
          <a:off x="641976" y="6311900"/>
          <a:ext cx="7830445" cy="1476000"/>
          <a:chOff x="641976" y="6083300"/>
          <a:chExt cx="7830445" cy="1476000"/>
        </a:xfrm>
      </xdr:grpSpPr>
      <xdr:pic>
        <xdr:nvPicPr>
          <xdr:cNvPr id="15" name="図 14">
            <a:extLst>
              <a:ext uri="{FF2B5EF4-FFF2-40B4-BE49-F238E27FC236}">
                <a16:creationId xmlns:a16="http://schemas.microsoft.com/office/drawing/2014/main" id="{00000000-0008-0000-0300-00000F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1976" y="6083300"/>
            <a:ext cx="1476000" cy="1476000"/>
          </a:xfrm>
          <a:prstGeom prst="rect">
            <a:avLst/>
          </a:prstGeom>
        </xdr:spPr>
      </xdr:pic>
      <xdr:pic>
        <xdr:nvPicPr>
          <xdr:cNvPr id="17" name="図 16">
            <a:extLst>
              <a:ext uri="{FF2B5EF4-FFF2-40B4-BE49-F238E27FC236}">
                <a16:creationId xmlns:a16="http://schemas.microsoft.com/office/drawing/2014/main" id="{00000000-0008-0000-0300-000011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26177" y="6245300"/>
            <a:ext cx="1152000" cy="1152000"/>
          </a:xfrm>
          <a:prstGeom prst="rect">
            <a:avLst/>
          </a:prstGeom>
        </xdr:spPr>
      </xdr:pic>
      <xdr:pic>
        <xdr:nvPicPr>
          <xdr:cNvPr id="18" name="図 17">
            <a:extLst>
              <a:ext uri="{FF2B5EF4-FFF2-40B4-BE49-F238E27FC236}">
                <a16:creationId xmlns:a16="http://schemas.microsoft.com/office/drawing/2014/main" id="{00000000-0008-0000-0300-000012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24739" y="6245300"/>
            <a:ext cx="1151999" cy="1152000"/>
          </a:xfrm>
          <a:prstGeom prst="rect">
            <a:avLst/>
          </a:prstGeom>
        </xdr:spPr>
      </xdr:pic>
      <xdr:pic>
        <xdr:nvPicPr>
          <xdr:cNvPr id="19" name="図 18">
            <a:extLst>
              <a:ext uri="{FF2B5EF4-FFF2-40B4-BE49-F238E27FC236}">
                <a16:creationId xmlns:a16="http://schemas.microsoft.com/office/drawing/2014/main" id="{00000000-0008-0000-0300-000013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23300" y="6245300"/>
            <a:ext cx="1151999" cy="1152000"/>
          </a:xfrm>
          <a:prstGeom prst="rect">
            <a:avLst/>
          </a:prstGeom>
        </xdr:spPr>
      </xdr:pic>
      <xdr:pic>
        <xdr:nvPicPr>
          <xdr:cNvPr id="20" name="図 19">
            <a:extLst>
              <a:ext uri="{FF2B5EF4-FFF2-40B4-BE49-F238E27FC236}">
                <a16:creationId xmlns:a16="http://schemas.microsoft.com/office/drawing/2014/main" id="{00000000-0008-0000-0300-000014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21861" y="6245300"/>
            <a:ext cx="1151999" cy="1152000"/>
          </a:xfrm>
          <a:prstGeom prst="rect">
            <a:avLst/>
          </a:prstGeom>
        </xdr:spPr>
      </xdr:pic>
      <xdr:pic>
        <xdr:nvPicPr>
          <xdr:cNvPr id="21" name="図 20">
            <a:extLst>
              <a:ext uri="{FF2B5EF4-FFF2-40B4-BE49-F238E27FC236}">
                <a16:creationId xmlns:a16="http://schemas.microsoft.com/office/drawing/2014/main" id="{00000000-0008-0000-0300-000015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20422" y="6245300"/>
            <a:ext cx="1151999" cy="1152000"/>
          </a:xfrm>
          <a:prstGeom prst="rect">
            <a:avLst/>
          </a:prstGeom>
        </xdr:spPr>
      </xdr:pic>
    </xdr:grpSp>
    <xdr:clientData/>
  </xdr:twoCellAnchor>
  <xdr:oneCellAnchor>
    <xdr:from>
      <xdr:col>0</xdr:col>
      <xdr:colOff>25400</xdr:colOff>
      <xdr:row>0</xdr:row>
      <xdr:rowOff>0</xdr:rowOff>
    </xdr:from>
    <xdr:ext cx="8497016" cy="762000"/>
    <xdr:pic>
      <xdr:nvPicPr>
        <xdr:cNvPr id="26" name="図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3"/>
        <a:stretch>
          <a:fillRect/>
        </a:stretch>
      </xdr:blipFill>
      <xdr:spPr>
        <a:xfrm>
          <a:off x="25400" y="0"/>
          <a:ext cx="8497016" cy="762000"/>
        </a:xfrm>
        <a:prstGeom prst="rect">
          <a:avLst/>
        </a:prstGeom>
      </xdr:spPr>
    </xdr:pic>
    <xdr:clientData/>
  </xdr:oneCellAnchor>
  <xdr:twoCellAnchor>
    <xdr:from>
      <xdr:col>1</xdr:col>
      <xdr:colOff>59181</xdr:colOff>
      <xdr:row>20</xdr:row>
      <xdr:rowOff>55563</xdr:rowOff>
    </xdr:from>
    <xdr:to>
      <xdr:col>5</xdr:col>
      <xdr:colOff>1241005</xdr:colOff>
      <xdr:row>20</xdr:row>
      <xdr:rowOff>1207668</xdr:rowOff>
    </xdr:to>
    <xdr:grpSp>
      <xdr:nvGrpSpPr>
        <xdr:cNvPr id="34" name="グループ化 33">
          <a:extLst>
            <a:ext uri="{FF2B5EF4-FFF2-40B4-BE49-F238E27FC236}">
              <a16:creationId xmlns:a16="http://schemas.microsoft.com/office/drawing/2014/main" id="{00000000-0008-0000-0300-000022000000}"/>
            </a:ext>
          </a:extLst>
        </xdr:cNvPr>
        <xdr:cNvGrpSpPr/>
      </xdr:nvGrpSpPr>
      <xdr:grpSpPr>
        <a:xfrm>
          <a:off x="795781" y="8424863"/>
          <a:ext cx="6388824" cy="1152105"/>
          <a:chOff x="795781" y="8228013"/>
          <a:chExt cx="6388824" cy="1152105"/>
        </a:xfrm>
      </xdr:grpSpPr>
      <xdr:pic>
        <xdr:nvPicPr>
          <xdr:cNvPr id="22" name="図 21">
            <a:extLst>
              <a:ext uri="{FF2B5EF4-FFF2-40B4-BE49-F238E27FC236}">
                <a16:creationId xmlns:a16="http://schemas.microsoft.com/office/drawing/2014/main" id="{00000000-0008-0000-0300-000016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95781" y="8228065"/>
            <a:ext cx="1151999" cy="1152000"/>
          </a:xfrm>
          <a:prstGeom prst="rect">
            <a:avLst/>
          </a:prstGeom>
        </xdr:spPr>
      </xdr:pic>
      <xdr:pic>
        <xdr:nvPicPr>
          <xdr:cNvPr id="23" name="図 22">
            <a:extLst>
              <a:ext uri="{FF2B5EF4-FFF2-40B4-BE49-F238E27FC236}">
                <a16:creationId xmlns:a16="http://schemas.microsoft.com/office/drawing/2014/main" id="{00000000-0008-0000-0300-000017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104960" y="8228013"/>
            <a:ext cx="1152000" cy="1152105"/>
          </a:xfrm>
          <a:prstGeom prst="rect">
            <a:avLst/>
          </a:prstGeom>
        </xdr:spPr>
      </xdr:pic>
      <xdr:pic>
        <xdr:nvPicPr>
          <xdr:cNvPr id="24" name="図 23">
            <a:extLst>
              <a:ext uri="{FF2B5EF4-FFF2-40B4-BE49-F238E27FC236}">
                <a16:creationId xmlns:a16="http://schemas.microsoft.com/office/drawing/2014/main" id="{00000000-0008-0000-0300-000018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414140" y="8228013"/>
            <a:ext cx="1152000" cy="1152105"/>
          </a:xfrm>
          <a:prstGeom prst="rect">
            <a:avLst/>
          </a:prstGeom>
        </xdr:spPr>
      </xdr:pic>
      <xdr:pic>
        <xdr:nvPicPr>
          <xdr:cNvPr id="25" name="図 24">
            <a:extLst>
              <a:ext uri="{FF2B5EF4-FFF2-40B4-BE49-F238E27FC236}">
                <a16:creationId xmlns:a16="http://schemas.microsoft.com/office/drawing/2014/main" id="{00000000-0008-0000-0300-000019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23320" y="8228013"/>
            <a:ext cx="1152000" cy="1152105"/>
          </a:xfrm>
          <a:prstGeom prst="rect">
            <a:avLst/>
          </a:prstGeom>
        </xdr:spPr>
      </xdr:pic>
      <xdr:pic>
        <xdr:nvPicPr>
          <xdr:cNvPr id="33" name="図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32500" y="8228013"/>
            <a:ext cx="1152105" cy="1152105"/>
          </a:xfrm>
          <a:prstGeom prst="rect">
            <a:avLst/>
          </a:prstGeom>
        </xdr:spPr>
      </xdr:pic>
    </xdr:grpSp>
    <xdr:clientData/>
  </xdr:twoCellAnchor>
  <xdr:twoCellAnchor>
    <xdr:from>
      <xdr:col>1</xdr:col>
      <xdr:colOff>69851</xdr:colOff>
      <xdr:row>7</xdr:row>
      <xdr:rowOff>311150</xdr:rowOff>
    </xdr:from>
    <xdr:to>
      <xdr:col>6</xdr:col>
      <xdr:colOff>1228625</xdr:colOff>
      <xdr:row>9</xdr:row>
      <xdr:rowOff>117100</xdr:rowOff>
    </xdr:to>
    <xdr:grpSp>
      <xdr:nvGrpSpPr>
        <xdr:cNvPr id="39" name="グループ化 38">
          <a:extLst>
            <a:ext uri="{FF2B5EF4-FFF2-40B4-BE49-F238E27FC236}">
              <a16:creationId xmlns:a16="http://schemas.microsoft.com/office/drawing/2014/main" id="{00000000-0008-0000-0300-000027000000}"/>
            </a:ext>
          </a:extLst>
        </xdr:cNvPr>
        <xdr:cNvGrpSpPr/>
      </xdr:nvGrpSpPr>
      <xdr:grpSpPr>
        <a:xfrm>
          <a:off x="806451" y="1987550"/>
          <a:ext cx="7667524" cy="1450600"/>
          <a:chOff x="806451" y="1765300"/>
          <a:chExt cx="7667524" cy="1476000"/>
        </a:xfrm>
      </xdr:grpSpPr>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06451" y="1927300"/>
            <a:ext cx="1152001" cy="1152000"/>
          </a:xfrm>
          <a:prstGeom prst="rect">
            <a:avLst/>
          </a:prstGeom>
        </xdr:spPr>
      </xdr:pic>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966250" y="1765300"/>
            <a:ext cx="1476001" cy="1476000"/>
          </a:xfrm>
          <a:prstGeom prst="rect">
            <a:avLst/>
          </a:prstGeom>
        </xdr:spPr>
      </xdr:pic>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413348" y="1927300"/>
            <a:ext cx="1152001" cy="1152000"/>
          </a:xfrm>
          <a:prstGeom prst="rect">
            <a:avLst/>
          </a:prstGeom>
        </xdr:spPr>
      </xdr:pic>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16786" y="1927300"/>
            <a:ext cx="1152001" cy="1152000"/>
          </a:xfrm>
          <a:prstGeom prst="rect">
            <a:avLst/>
          </a:prstGeom>
        </xdr:spPr>
      </xdr:pic>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321974" y="1927300"/>
            <a:ext cx="1152001" cy="1152000"/>
          </a:xfrm>
          <a:prstGeom prst="rect">
            <a:avLst/>
          </a:prstGeom>
        </xdr:spPr>
      </xdr:pic>
      <xdr:pic>
        <xdr:nvPicPr>
          <xdr:cNvPr id="38" name="図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19800" y="1927248"/>
            <a:ext cx="1152105" cy="1152105"/>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1949450</xdr:colOff>
      <xdr:row>1</xdr:row>
      <xdr:rowOff>7772</xdr:rowOff>
    </xdr:to>
    <xdr:pic>
      <xdr:nvPicPr>
        <xdr:cNvPr id="28" name="図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
        <a:stretch>
          <a:fillRect/>
        </a:stretch>
      </xdr:blipFill>
      <xdr:spPr>
        <a:xfrm>
          <a:off x="0" y="0"/>
          <a:ext cx="8553450" cy="769772"/>
        </a:xfrm>
        <a:prstGeom prst="rect">
          <a:avLst/>
        </a:prstGeom>
      </xdr:spPr>
    </xdr:pic>
    <xdr:clientData/>
  </xdr:twoCellAnchor>
  <xdr:twoCellAnchor editAs="oneCell">
    <xdr:from>
      <xdr:col>2</xdr:col>
      <xdr:colOff>6350</xdr:colOff>
      <xdr:row>8</xdr:row>
      <xdr:rowOff>19050</xdr:rowOff>
    </xdr:from>
    <xdr:to>
      <xdr:col>2</xdr:col>
      <xdr:colOff>402591</xdr:colOff>
      <xdr:row>8</xdr:row>
      <xdr:rowOff>415291</xdr:rowOff>
    </xdr:to>
    <xdr:pic>
      <xdr:nvPicPr>
        <xdr:cNvPr id="30" name="図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98750" y="2228850"/>
          <a:ext cx="396241" cy="396241"/>
        </a:xfrm>
        <a:prstGeom prst="rect">
          <a:avLst/>
        </a:prstGeom>
      </xdr:spPr>
    </xdr:pic>
    <xdr:clientData/>
  </xdr:twoCellAnchor>
  <xdr:twoCellAnchor editAs="oneCell">
    <xdr:from>
      <xdr:col>3</xdr:col>
      <xdr:colOff>10583</xdr:colOff>
      <xdr:row>8</xdr:row>
      <xdr:rowOff>19050</xdr:rowOff>
    </xdr:from>
    <xdr:to>
      <xdr:col>3</xdr:col>
      <xdr:colOff>406824</xdr:colOff>
      <xdr:row>8</xdr:row>
      <xdr:rowOff>415291</xdr:rowOff>
    </xdr:to>
    <xdr:pic>
      <xdr:nvPicPr>
        <xdr:cNvPr id="32" name="図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58783" y="2228850"/>
          <a:ext cx="396241" cy="396241"/>
        </a:xfrm>
        <a:prstGeom prst="rect">
          <a:avLst/>
        </a:prstGeom>
      </xdr:spPr>
    </xdr:pic>
    <xdr:clientData/>
  </xdr:twoCellAnchor>
  <xdr:twoCellAnchor editAs="oneCell">
    <xdr:from>
      <xdr:col>4</xdr:col>
      <xdr:colOff>8466</xdr:colOff>
      <xdr:row>8</xdr:row>
      <xdr:rowOff>19050</xdr:rowOff>
    </xdr:from>
    <xdr:to>
      <xdr:col>4</xdr:col>
      <xdr:colOff>404707</xdr:colOff>
      <xdr:row>8</xdr:row>
      <xdr:rowOff>415291</xdr:rowOff>
    </xdr:to>
    <xdr:pic>
      <xdr:nvPicPr>
        <xdr:cNvPr id="34" name="図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12466" y="2228850"/>
          <a:ext cx="396241" cy="396241"/>
        </a:xfrm>
        <a:prstGeom prst="rect">
          <a:avLst/>
        </a:prstGeom>
      </xdr:spPr>
    </xdr:pic>
    <xdr:clientData/>
  </xdr:twoCellAnchor>
  <xdr:twoCellAnchor editAs="oneCell">
    <xdr:from>
      <xdr:col>1</xdr:col>
      <xdr:colOff>19050</xdr:colOff>
      <xdr:row>12</xdr:row>
      <xdr:rowOff>50800</xdr:rowOff>
    </xdr:from>
    <xdr:to>
      <xdr:col>1</xdr:col>
      <xdr:colOff>415291</xdr:colOff>
      <xdr:row>12</xdr:row>
      <xdr:rowOff>447041</xdr:rowOff>
    </xdr:to>
    <xdr:pic>
      <xdr:nvPicPr>
        <xdr:cNvPr id="36" name="図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5650" y="5695950"/>
          <a:ext cx="396241" cy="396241"/>
        </a:xfrm>
        <a:prstGeom prst="rect">
          <a:avLst/>
        </a:prstGeom>
      </xdr:spPr>
    </xdr:pic>
    <xdr:clientData/>
  </xdr:twoCellAnchor>
  <xdr:twoCellAnchor editAs="oneCell">
    <xdr:from>
      <xdr:col>2</xdr:col>
      <xdr:colOff>5588</xdr:colOff>
      <xdr:row>12</xdr:row>
      <xdr:rowOff>37338</xdr:rowOff>
    </xdr:from>
    <xdr:to>
      <xdr:col>2</xdr:col>
      <xdr:colOff>365253</xdr:colOff>
      <xdr:row>12</xdr:row>
      <xdr:rowOff>397003</xdr:rowOff>
    </xdr:to>
    <xdr:pic>
      <xdr:nvPicPr>
        <xdr:cNvPr id="38" name="図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97988" y="5682488"/>
          <a:ext cx="359665" cy="359665"/>
        </a:xfrm>
        <a:prstGeom prst="rect">
          <a:avLst/>
        </a:prstGeom>
      </xdr:spPr>
    </xdr:pic>
    <xdr:clientData/>
  </xdr:twoCellAnchor>
  <xdr:twoCellAnchor editAs="oneCell">
    <xdr:from>
      <xdr:col>2</xdr:col>
      <xdr:colOff>1952075</xdr:colOff>
      <xdr:row>12</xdr:row>
      <xdr:rowOff>25400</xdr:rowOff>
    </xdr:from>
    <xdr:to>
      <xdr:col>3</xdr:col>
      <xdr:colOff>392516</xdr:colOff>
      <xdr:row>12</xdr:row>
      <xdr:rowOff>421641</xdr:rowOff>
    </xdr:to>
    <xdr:pic>
      <xdr:nvPicPr>
        <xdr:cNvPr id="40" name="図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44475" y="5670550"/>
          <a:ext cx="396241" cy="396241"/>
        </a:xfrm>
        <a:prstGeom prst="rect">
          <a:avLst/>
        </a:prstGeom>
      </xdr:spPr>
    </xdr:pic>
    <xdr:clientData/>
  </xdr:twoCellAnchor>
  <xdr:twoCellAnchor editAs="oneCell">
    <xdr:from>
      <xdr:col>3</xdr:col>
      <xdr:colOff>1950763</xdr:colOff>
      <xdr:row>12</xdr:row>
      <xdr:rowOff>25400</xdr:rowOff>
    </xdr:from>
    <xdr:to>
      <xdr:col>4</xdr:col>
      <xdr:colOff>391204</xdr:colOff>
      <xdr:row>12</xdr:row>
      <xdr:rowOff>421641</xdr:rowOff>
    </xdr:to>
    <xdr:pic>
      <xdr:nvPicPr>
        <xdr:cNvPr id="42" name="図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98963" y="5670550"/>
          <a:ext cx="396241" cy="396241"/>
        </a:xfrm>
        <a:prstGeom prst="rect">
          <a:avLst/>
        </a:prstGeom>
      </xdr:spPr>
    </xdr:pic>
    <xdr:clientData/>
  </xdr:twoCellAnchor>
  <xdr:twoCellAnchor editAs="oneCell">
    <xdr:from>
      <xdr:col>1</xdr:col>
      <xdr:colOff>6350</xdr:colOff>
      <xdr:row>16</xdr:row>
      <xdr:rowOff>0</xdr:rowOff>
    </xdr:from>
    <xdr:to>
      <xdr:col>1</xdr:col>
      <xdr:colOff>402591</xdr:colOff>
      <xdr:row>16</xdr:row>
      <xdr:rowOff>396241</xdr:rowOff>
    </xdr:to>
    <xdr:pic>
      <xdr:nvPicPr>
        <xdr:cNvPr id="44" name="図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 y="8883650"/>
          <a:ext cx="396241" cy="396241"/>
        </a:xfrm>
        <a:prstGeom prst="rect">
          <a:avLst/>
        </a:prstGeom>
      </xdr:spPr>
    </xdr:pic>
    <xdr:clientData/>
  </xdr:twoCellAnchor>
  <xdr:twoCellAnchor editAs="oneCell">
    <xdr:from>
      <xdr:col>2</xdr:col>
      <xdr:colOff>12700</xdr:colOff>
      <xdr:row>16</xdr:row>
      <xdr:rowOff>19050</xdr:rowOff>
    </xdr:from>
    <xdr:to>
      <xdr:col>2</xdr:col>
      <xdr:colOff>408941</xdr:colOff>
      <xdr:row>16</xdr:row>
      <xdr:rowOff>415291</xdr:rowOff>
    </xdr:to>
    <xdr:pic>
      <xdr:nvPicPr>
        <xdr:cNvPr id="46" name="図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05100" y="8902700"/>
          <a:ext cx="396241" cy="396241"/>
        </a:xfrm>
        <a:prstGeom prst="rect">
          <a:avLst/>
        </a:prstGeom>
      </xdr:spPr>
    </xdr:pic>
    <xdr:clientData/>
  </xdr:twoCellAnchor>
  <xdr:twoCellAnchor editAs="oneCell">
    <xdr:from>
      <xdr:col>3</xdr:col>
      <xdr:colOff>18007</xdr:colOff>
      <xdr:row>16</xdr:row>
      <xdr:rowOff>10863</xdr:rowOff>
    </xdr:from>
    <xdr:to>
      <xdr:col>3</xdr:col>
      <xdr:colOff>414248</xdr:colOff>
      <xdr:row>16</xdr:row>
      <xdr:rowOff>407104</xdr:rowOff>
    </xdr:to>
    <xdr:pic>
      <xdr:nvPicPr>
        <xdr:cNvPr id="48" name="図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666207" y="8894513"/>
          <a:ext cx="396241" cy="396241"/>
        </a:xfrm>
        <a:prstGeom prst="rect">
          <a:avLst/>
        </a:prstGeom>
      </xdr:spPr>
    </xdr:pic>
    <xdr:clientData/>
  </xdr:twoCellAnchor>
  <xdr:twoCellAnchor editAs="oneCell">
    <xdr:from>
      <xdr:col>3</xdr:col>
      <xdr:colOff>18007</xdr:colOff>
      <xdr:row>16</xdr:row>
      <xdr:rowOff>394403</xdr:rowOff>
    </xdr:from>
    <xdr:to>
      <xdr:col>3</xdr:col>
      <xdr:colOff>414248</xdr:colOff>
      <xdr:row>16</xdr:row>
      <xdr:rowOff>790644</xdr:rowOff>
    </xdr:to>
    <xdr:pic>
      <xdr:nvPicPr>
        <xdr:cNvPr id="50" name="図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66207" y="9278053"/>
          <a:ext cx="396241" cy="396241"/>
        </a:xfrm>
        <a:prstGeom prst="rect">
          <a:avLst/>
        </a:prstGeom>
      </xdr:spPr>
    </xdr:pic>
    <xdr:clientData/>
  </xdr:twoCellAnchor>
  <xdr:twoCellAnchor editAs="oneCell">
    <xdr:from>
      <xdr:col>3</xdr:col>
      <xdr:colOff>18007</xdr:colOff>
      <xdr:row>16</xdr:row>
      <xdr:rowOff>777943</xdr:rowOff>
    </xdr:from>
    <xdr:to>
      <xdr:col>3</xdr:col>
      <xdr:colOff>414248</xdr:colOff>
      <xdr:row>16</xdr:row>
      <xdr:rowOff>1174184</xdr:rowOff>
    </xdr:to>
    <xdr:pic>
      <xdr:nvPicPr>
        <xdr:cNvPr id="52" name="図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66207" y="9661593"/>
          <a:ext cx="396241" cy="396241"/>
        </a:xfrm>
        <a:prstGeom prst="rect">
          <a:avLst/>
        </a:prstGeom>
      </xdr:spPr>
    </xdr:pic>
    <xdr:clientData/>
  </xdr:twoCellAnchor>
  <xdr:twoCellAnchor editAs="oneCell">
    <xdr:from>
      <xdr:col>3</xdr:col>
      <xdr:colOff>18007</xdr:colOff>
      <xdr:row>16</xdr:row>
      <xdr:rowOff>1161483</xdr:rowOff>
    </xdr:from>
    <xdr:to>
      <xdr:col>3</xdr:col>
      <xdr:colOff>414248</xdr:colOff>
      <xdr:row>16</xdr:row>
      <xdr:rowOff>1557724</xdr:rowOff>
    </xdr:to>
    <xdr:pic>
      <xdr:nvPicPr>
        <xdr:cNvPr id="54" name="図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66207" y="10045133"/>
          <a:ext cx="396241" cy="396241"/>
        </a:xfrm>
        <a:prstGeom prst="rect">
          <a:avLst/>
        </a:prstGeom>
      </xdr:spPr>
    </xdr:pic>
    <xdr:clientData/>
  </xdr:twoCellAnchor>
  <xdr:twoCellAnchor editAs="oneCell">
    <xdr:from>
      <xdr:col>3</xdr:col>
      <xdr:colOff>18007</xdr:colOff>
      <xdr:row>16</xdr:row>
      <xdr:rowOff>1545023</xdr:rowOff>
    </xdr:from>
    <xdr:to>
      <xdr:col>3</xdr:col>
      <xdr:colOff>414248</xdr:colOff>
      <xdr:row>16</xdr:row>
      <xdr:rowOff>1941264</xdr:rowOff>
    </xdr:to>
    <xdr:pic>
      <xdr:nvPicPr>
        <xdr:cNvPr id="56" name="図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66207" y="10428673"/>
          <a:ext cx="396241" cy="396241"/>
        </a:xfrm>
        <a:prstGeom prst="rect">
          <a:avLst/>
        </a:prstGeom>
      </xdr:spPr>
    </xdr:pic>
    <xdr:clientData/>
  </xdr:twoCellAnchor>
  <xdr:twoCellAnchor editAs="oneCell">
    <xdr:from>
      <xdr:col>3</xdr:col>
      <xdr:colOff>18007</xdr:colOff>
      <xdr:row>16</xdr:row>
      <xdr:rowOff>1928563</xdr:rowOff>
    </xdr:from>
    <xdr:to>
      <xdr:col>3</xdr:col>
      <xdr:colOff>414248</xdr:colOff>
      <xdr:row>16</xdr:row>
      <xdr:rowOff>2324804</xdr:rowOff>
    </xdr:to>
    <xdr:pic>
      <xdr:nvPicPr>
        <xdr:cNvPr id="58" name="図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66207" y="10812213"/>
          <a:ext cx="396241" cy="396241"/>
        </a:xfrm>
        <a:prstGeom prst="rect">
          <a:avLst/>
        </a:prstGeom>
      </xdr:spPr>
    </xdr:pic>
    <xdr:clientData/>
  </xdr:twoCellAnchor>
  <xdr:twoCellAnchor editAs="oneCell">
    <xdr:from>
      <xdr:col>3</xdr:col>
      <xdr:colOff>441322</xdr:colOff>
      <xdr:row>16</xdr:row>
      <xdr:rowOff>109212</xdr:rowOff>
    </xdr:from>
    <xdr:to>
      <xdr:col>3</xdr:col>
      <xdr:colOff>1896749</xdr:colOff>
      <xdr:row>16</xdr:row>
      <xdr:rowOff>2269212</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089522" y="8738862"/>
          <a:ext cx="1455427" cy="2160000"/>
        </a:xfrm>
        <a:prstGeom prst="rect">
          <a:avLst/>
        </a:prstGeom>
        <a:ln w="6350">
          <a:solidFill>
            <a:schemeClr val="bg1">
              <a:lumMod val="75000"/>
            </a:schemeClr>
          </a:solidFill>
        </a:ln>
      </xdr:spPr>
    </xdr:pic>
    <xdr:clientData/>
  </xdr:twoCellAnchor>
  <xdr:twoCellAnchor editAs="oneCell">
    <xdr:from>
      <xdr:col>2</xdr:col>
      <xdr:colOff>438150</xdr:colOff>
      <xdr:row>16</xdr:row>
      <xdr:rowOff>109212</xdr:rowOff>
    </xdr:from>
    <xdr:to>
      <xdr:col>2</xdr:col>
      <xdr:colOff>1893579</xdr:colOff>
      <xdr:row>16</xdr:row>
      <xdr:rowOff>2269212</xdr:rowOff>
    </xdr:to>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130550" y="8738862"/>
          <a:ext cx="1455429" cy="2160000"/>
        </a:xfrm>
        <a:prstGeom prst="rect">
          <a:avLst/>
        </a:prstGeom>
        <a:ln w="6350">
          <a:solidFill>
            <a:schemeClr val="bg1">
              <a:lumMod val="75000"/>
            </a:schemeClr>
          </a:solidFill>
        </a:ln>
      </xdr:spPr>
    </xdr:pic>
    <xdr:clientData/>
  </xdr:twoCellAnchor>
  <xdr:twoCellAnchor editAs="oneCell">
    <xdr:from>
      <xdr:col>2</xdr:col>
      <xdr:colOff>450850</xdr:colOff>
      <xdr:row>8</xdr:row>
      <xdr:rowOff>123824</xdr:rowOff>
    </xdr:from>
    <xdr:to>
      <xdr:col>2</xdr:col>
      <xdr:colOff>1906279</xdr:colOff>
      <xdr:row>8</xdr:row>
      <xdr:rowOff>2283824</xdr:rowOff>
    </xdr:to>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3250" y="2333624"/>
          <a:ext cx="1455429" cy="2160000"/>
        </a:xfrm>
        <a:prstGeom prst="rect">
          <a:avLst/>
        </a:prstGeom>
        <a:ln w="6350">
          <a:solidFill>
            <a:schemeClr val="bg1">
              <a:lumMod val="75000"/>
            </a:schemeClr>
          </a:solidFill>
        </a:ln>
      </xdr:spPr>
    </xdr:pic>
    <xdr:clientData/>
  </xdr:twoCellAnchor>
  <xdr:twoCellAnchor editAs="oneCell">
    <xdr:from>
      <xdr:col>3</xdr:col>
      <xdr:colOff>454021</xdr:colOff>
      <xdr:row>8</xdr:row>
      <xdr:rowOff>123824</xdr:rowOff>
    </xdr:from>
    <xdr:to>
      <xdr:col>3</xdr:col>
      <xdr:colOff>1909450</xdr:colOff>
      <xdr:row>8</xdr:row>
      <xdr:rowOff>2283824</xdr:rowOff>
    </xdr:to>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102221" y="2333624"/>
          <a:ext cx="1455429" cy="2160000"/>
        </a:xfrm>
        <a:prstGeom prst="rect">
          <a:avLst/>
        </a:prstGeom>
        <a:ln w="6350">
          <a:solidFill>
            <a:schemeClr val="bg1">
              <a:lumMod val="75000"/>
            </a:schemeClr>
          </a:solidFill>
        </a:ln>
      </xdr:spPr>
    </xdr:pic>
    <xdr:clientData/>
  </xdr:twoCellAnchor>
  <xdr:twoCellAnchor editAs="oneCell">
    <xdr:from>
      <xdr:col>4</xdr:col>
      <xdr:colOff>450850</xdr:colOff>
      <xdr:row>8</xdr:row>
      <xdr:rowOff>123824</xdr:rowOff>
    </xdr:from>
    <xdr:to>
      <xdr:col>4</xdr:col>
      <xdr:colOff>1906279</xdr:colOff>
      <xdr:row>8</xdr:row>
      <xdr:rowOff>2283824</xdr:rowOff>
    </xdr:to>
    <xdr:pic>
      <xdr:nvPicPr>
        <xdr:cNvPr id="14" name="図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054850" y="2333624"/>
          <a:ext cx="1455429" cy="2160000"/>
        </a:xfrm>
        <a:prstGeom prst="rect">
          <a:avLst/>
        </a:prstGeom>
        <a:ln w="6350">
          <a:solidFill>
            <a:schemeClr val="bg1">
              <a:lumMod val="75000"/>
            </a:schemeClr>
          </a:solidFill>
        </a:ln>
      </xdr:spPr>
    </xdr:pic>
    <xdr:clientData/>
  </xdr:twoCellAnchor>
  <xdr:twoCellAnchor editAs="oneCell">
    <xdr:from>
      <xdr:col>1</xdr:col>
      <xdr:colOff>438150</xdr:colOff>
      <xdr:row>12</xdr:row>
      <xdr:rowOff>144462</xdr:rowOff>
    </xdr:from>
    <xdr:to>
      <xdr:col>1</xdr:col>
      <xdr:colOff>1893579</xdr:colOff>
      <xdr:row>12</xdr:row>
      <xdr:rowOff>2304462</xdr:rowOff>
    </xdr:to>
    <xdr:pic>
      <xdr:nvPicPr>
        <xdr:cNvPr id="16" name="図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174750" y="5789612"/>
          <a:ext cx="1455429" cy="2160000"/>
        </a:xfrm>
        <a:prstGeom prst="rect">
          <a:avLst/>
        </a:prstGeom>
        <a:ln w="6350">
          <a:solidFill>
            <a:schemeClr val="bg1">
              <a:lumMod val="85000"/>
            </a:schemeClr>
          </a:solidFill>
        </a:ln>
      </xdr:spPr>
    </xdr:pic>
    <xdr:clientData/>
  </xdr:twoCellAnchor>
  <xdr:twoCellAnchor editAs="oneCell">
    <xdr:from>
      <xdr:col>2</xdr:col>
      <xdr:colOff>412750</xdr:colOff>
      <xdr:row>12</xdr:row>
      <xdr:rowOff>144462</xdr:rowOff>
    </xdr:from>
    <xdr:to>
      <xdr:col>2</xdr:col>
      <xdr:colOff>1868179</xdr:colOff>
      <xdr:row>12</xdr:row>
      <xdr:rowOff>2304462</xdr:rowOff>
    </xdr:to>
    <xdr:pic>
      <xdr:nvPicPr>
        <xdr:cNvPr id="18" name="図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105150" y="5789612"/>
          <a:ext cx="1455429" cy="2160000"/>
        </a:xfrm>
        <a:prstGeom prst="rect">
          <a:avLst/>
        </a:prstGeom>
        <a:ln w="6350">
          <a:solidFill>
            <a:schemeClr val="bg1">
              <a:lumMod val="85000"/>
            </a:schemeClr>
          </a:solidFill>
        </a:ln>
      </xdr:spPr>
    </xdr:pic>
    <xdr:clientData/>
  </xdr:twoCellAnchor>
  <xdr:twoCellAnchor editAs="oneCell">
    <xdr:from>
      <xdr:col>3</xdr:col>
      <xdr:colOff>415921</xdr:colOff>
      <xdr:row>12</xdr:row>
      <xdr:rowOff>144462</xdr:rowOff>
    </xdr:from>
    <xdr:to>
      <xdr:col>3</xdr:col>
      <xdr:colOff>1871350</xdr:colOff>
      <xdr:row>12</xdr:row>
      <xdr:rowOff>2304462</xdr:rowOff>
    </xdr:to>
    <xdr:pic>
      <xdr:nvPicPr>
        <xdr:cNvPr id="20" name="図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064121" y="5789612"/>
          <a:ext cx="1455429" cy="2160000"/>
        </a:xfrm>
        <a:prstGeom prst="rect">
          <a:avLst/>
        </a:prstGeom>
        <a:ln w="6350">
          <a:solidFill>
            <a:schemeClr val="bg1">
              <a:lumMod val="75000"/>
            </a:schemeClr>
          </a:solidFill>
        </a:ln>
      </xdr:spPr>
    </xdr:pic>
    <xdr:clientData/>
  </xdr:twoCellAnchor>
  <xdr:twoCellAnchor editAs="oneCell">
    <xdr:from>
      <xdr:col>4</xdr:col>
      <xdr:colOff>412750</xdr:colOff>
      <xdr:row>12</xdr:row>
      <xdr:rowOff>144462</xdr:rowOff>
    </xdr:from>
    <xdr:to>
      <xdr:col>4</xdr:col>
      <xdr:colOff>1868179</xdr:colOff>
      <xdr:row>12</xdr:row>
      <xdr:rowOff>2304462</xdr:rowOff>
    </xdr:to>
    <xdr:pic>
      <xdr:nvPicPr>
        <xdr:cNvPr id="22" name="図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16750" y="5789612"/>
          <a:ext cx="1455429" cy="2160000"/>
        </a:xfrm>
        <a:prstGeom prst="rect">
          <a:avLst/>
        </a:prstGeom>
        <a:ln w="6350">
          <a:solidFill>
            <a:schemeClr val="bg1">
              <a:lumMod val="85000"/>
            </a:schemeClr>
          </a:solidFill>
        </a:ln>
      </xdr:spPr>
    </xdr:pic>
    <xdr:clientData/>
  </xdr:twoCellAnchor>
  <xdr:twoCellAnchor editAs="oneCell">
    <xdr:from>
      <xdr:col>1</xdr:col>
      <xdr:colOff>425450</xdr:colOff>
      <xdr:row>16</xdr:row>
      <xdr:rowOff>109212</xdr:rowOff>
    </xdr:from>
    <xdr:to>
      <xdr:col>1</xdr:col>
      <xdr:colOff>1880879</xdr:colOff>
      <xdr:row>16</xdr:row>
      <xdr:rowOff>2269212</xdr:rowOff>
    </xdr:to>
    <xdr:pic>
      <xdr:nvPicPr>
        <xdr:cNvPr id="24" name="図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162050" y="8738862"/>
          <a:ext cx="1455429" cy="2160000"/>
        </a:xfrm>
        <a:prstGeom prst="rect">
          <a:avLst/>
        </a:prstGeom>
        <a:ln w="6350">
          <a:solidFill>
            <a:schemeClr val="bg1">
              <a:lumMod val="75000"/>
            </a:schemeClr>
          </a:solidFill>
        </a:ln>
      </xdr:spPr>
    </xdr:pic>
    <xdr:clientData/>
  </xdr:twoCellAnchor>
  <xdr:twoCellAnchor editAs="oneCell">
    <xdr:from>
      <xdr:col>1</xdr:col>
      <xdr:colOff>431790</xdr:colOff>
      <xdr:row>8</xdr:row>
      <xdr:rowOff>123824</xdr:rowOff>
    </xdr:from>
    <xdr:to>
      <xdr:col>1</xdr:col>
      <xdr:colOff>1891539</xdr:colOff>
      <xdr:row>8</xdr:row>
      <xdr:rowOff>2283824</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168390" y="2333624"/>
          <a:ext cx="1459749" cy="2160000"/>
        </a:xfrm>
        <a:prstGeom prst="rect">
          <a:avLst/>
        </a:prstGeom>
        <a:noFill/>
        <a:ln w="6350">
          <a:solidFill>
            <a:schemeClr val="bg1">
              <a:lumMod val="75000"/>
            </a:schemeClr>
          </a:solidFill>
        </a:ln>
      </xdr:spPr>
    </xdr:pic>
    <xdr:clientData/>
  </xdr:twoCellAnchor>
  <xdr:twoCellAnchor editAs="oneCell">
    <xdr:from>
      <xdr:col>0</xdr:col>
      <xdr:colOff>730250</xdr:colOff>
      <xdr:row>8</xdr:row>
      <xdr:rowOff>25400</xdr:rowOff>
    </xdr:from>
    <xdr:to>
      <xdr:col>1</xdr:col>
      <xdr:colOff>389890</xdr:colOff>
      <xdr:row>8</xdr:row>
      <xdr:rowOff>421640</xdr:rowOff>
    </xdr:to>
    <xdr:pic>
      <xdr:nvPicPr>
        <xdr:cNvPr id="17" name="図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30250" y="2235200"/>
          <a:ext cx="396240" cy="396240"/>
        </a:xfrm>
        <a:prstGeom prst="rect">
          <a:avLst/>
        </a:prstGeom>
        <a:noFill/>
        <a:ln>
          <a:noFill/>
        </a:ln>
      </xdr:spPr>
    </xdr:pic>
    <xdr:clientData/>
  </xdr:twoCellAnchor>
  <xdr:twoCellAnchor editAs="oneCell">
    <xdr:from>
      <xdr:col>4</xdr:col>
      <xdr:colOff>273049</xdr:colOff>
      <xdr:row>16</xdr:row>
      <xdr:rowOff>109212</xdr:rowOff>
    </xdr:from>
    <xdr:to>
      <xdr:col>4</xdr:col>
      <xdr:colOff>1741889</xdr:colOff>
      <xdr:row>16</xdr:row>
      <xdr:rowOff>2269212</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620"/>
        <a:stretch/>
      </xdr:blipFill>
      <xdr:spPr bwMode="auto">
        <a:xfrm>
          <a:off x="6877049" y="8738862"/>
          <a:ext cx="1468840" cy="2160000"/>
        </a:xfrm>
        <a:prstGeom prst="rect">
          <a:avLst/>
        </a:prstGeom>
        <a:noFill/>
        <a:ln w="6350" cap="flat" cmpd="sng" algn="ctr">
          <a:solidFill>
            <a:sysClr val="window" lastClr="FFFFFF">
              <a:lumMod val="8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395288</xdr:colOff>
      <xdr:row>106</xdr:row>
      <xdr:rowOff>71438</xdr:rowOff>
    </xdr:from>
    <xdr:to>
      <xdr:col>3</xdr:col>
      <xdr:colOff>256223</xdr:colOff>
      <xdr:row>106</xdr:row>
      <xdr:rowOff>1709737</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579438" y="24931688"/>
          <a:ext cx="2324735" cy="1638299"/>
          <a:chOff x="581026" y="24031576"/>
          <a:chExt cx="2375535" cy="1638299"/>
        </a:xfrm>
      </xdr:grpSpPr>
      <xdr:pic>
        <xdr:nvPicPr>
          <xdr:cNvPr id="33" name="図 32">
            <a:extLst>
              <a:ext uri="{FF2B5EF4-FFF2-40B4-BE49-F238E27FC236}">
                <a16:creationId xmlns:a16="http://schemas.microsoft.com/office/drawing/2014/main" id="{00000000-0008-0000-0500-000021000000}"/>
              </a:ext>
            </a:extLst>
          </xdr:cNvPr>
          <xdr:cNvPicPr/>
        </xdr:nvPicPr>
        <xdr:blipFill>
          <a:blip xmlns:r="http://schemas.openxmlformats.org/officeDocument/2006/relationships" r:embed="rId1"/>
          <a:stretch>
            <a:fillRect/>
          </a:stretch>
        </xdr:blipFill>
        <xdr:spPr>
          <a:xfrm>
            <a:off x="581026" y="24031576"/>
            <a:ext cx="2375535" cy="1619885"/>
          </a:xfrm>
          <a:prstGeom prst="rect">
            <a:avLst/>
          </a:prstGeom>
          <a:effectLst>
            <a:outerShdw blurRad="38100" sx="102000" sy="102000" algn="ctr" rotWithShape="0">
              <a:prstClr val="black">
                <a:alpha val="40000"/>
              </a:prstClr>
            </a:outerShdw>
          </a:effectLst>
        </xdr:spPr>
      </xdr:pic>
      <xdr:sp macro="" textlink="">
        <xdr:nvSpPr>
          <xdr:cNvPr id="26" name="正方形/長方形 25">
            <a:extLst>
              <a:ext uri="{FF2B5EF4-FFF2-40B4-BE49-F238E27FC236}">
                <a16:creationId xmlns:a16="http://schemas.microsoft.com/office/drawing/2014/main" id="{00000000-0008-0000-0500-00001A000000}"/>
              </a:ext>
            </a:extLst>
          </xdr:cNvPr>
          <xdr:cNvSpPr/>
        </xdr:nvSpPr>
        <xdr:spPr>
          <a:xfrm>
            <a:off x="1995488" y="25531185"/>
            <a:ext cx="376237" cy="138690"/>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対角する 2 つの角を丸めた四角形 26">
            <a:extLst>
              <a:ext uri="{FF2B5EF4-FFF2-40B4-BE49-F238E27FC236}">
                <a16:creationId xmlns:a16="http://schemas.microsoft.com/office/drawing/2014/main" id="{00000000-0008-0000-0500-00001B000000}"/>
              </a:ext>
            </a:extLst>
          </xdr:cNvPr>
          <xdr:cNvSpPr/>
        </xdr:nvSpPr>
        <xdr:spPr>
          <a:xfrm>
            <a:off x="1966913" y="24964446"/>
            <a:ext cx="809626" cy="266701"/>
          </a:xfrm>
          <a:prstGeom prst="round2Diag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UD デジタル 教科書体 NK-R" panose="02020400000000000000" pitchFamily="18" charset="-128"/>
                <a:ea typeface="UD デジタル 教科書体 NK-R" panose="02020400000000000000" pitchFamily="18" charset="-128"/>
              </a:rPr>
              <a:t>右クリック</a:t>
            </a:r>
          </a:p>
        </xdr:txBody>
      </xdr:sp>
      <xdr:sp macro="" textlink="">
        <xdr:nvSpPr>
          <xdr:cNvPr id="28" name="下矢印 27">
            <a:extLst>
              <a:ext uri="{FF2B5EF4-FFF2-40B4-BE49-F238E27FC236}">
                <a16:creationId xmlns:a16="http://schemas.microsoft.com/office/drawing/2014/main" id="{00000000-0008-0000-0500-00001C000000}"/>
              </a:ext>
            </a:extLst>
          </xdr:cNvPr>
          <xdr:cNvSpPr/>
        </xdr:nvSpPr>
        <xdr:spPr>
          <a:xfrm rot="1698749">
            <a:off x="2266951" y="25183520"/>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1119187</xdr:colOff>
      <xdr:row>107</xdr:row>
      <xdr:rowOff>557210</xdr:rowOff>
    </xdr:from>
    <xdr:to>
      <xdr:col>2</xdr:col>
      <xdr:colOff>747713</xdr:colOff>
      <xdr:row>107</xdr:row>
      <xdr:rowOff>714375</xdr:rowOff>
    </xdr:to>
    <xdr:sp macro="" textlink="">
      <xdr:nvSpPr>
        <xdr:cNvPr id="36" name="正方形/長方形 35">
          <a:extLst>
            <a:ext uri="{FF2B5EF4-FFF2-40B4-BE49-F238E27FC236}">
              <a16:creationId xmlns:a16="http://schemas.microsoft.com/office/drawing/2014/main" id="{00000000-0008-0000-0500-000024000000}"/>
            </a:ext>
          </a:extLst>
        </xdr:cNvPr>
        <xdr:cNvSpPr/>
      </xdr:nvSpPr>
      <xdr:spPr>
        <a:xfrm>
          <a:off x="1304925" y="26269948"/>
          <a:ext cx="1100138" cy="157165"/>
        </a:xfrm>
        <a:prstGeom prst="rect">
          <a:avLst/>
        </a:prstGeom>
        <a:noFill/>
        <a:ln w="28575">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404813</xdr:colOff>
      <xdr:row>107</xdr:row>
      <xdr:rowOff>142875</xdr:rowOff>
    </xdr:from>
    <xdr:to>
      <xdr:col>3</xdr:col>
      <xdr:colOff>197803</xdr:colOff>
      <xdr:row>107</xdr:row>
      <xdr:rowOff>1727835</xdr:rowOff>
    </xdr:to>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588963" y="26755725"/>
          <a:ext cx="2256790" cy="1584960"/>
          <a:chOff x="714376" y="25855613"/>
          <a:chExt cx="2307590" cy="1584960"/>
        </a:xfrm>
      </xdr:grpSpPr>
      <xdr:pic>
        <xdr:nvPicPr>
          <xdr:cNvPr id="29" name="図 28">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2"/>
          <a:stretch>
            <a:fillRect/>
          </a:stretch>
        </xdr:blipFill>
        <xdr:spPr>
          <a:xfrm>
            <a:off x="714376" y="25855613"/>
            <a:ext cx="2307590" cy="1584960"/>
          </a:xfrm>
          <a:prstGeom prst="rect">
            <a:avLst/>
          </a:prstGeom>
          <a:effectLst>
            <a:outerShdw blurRad="38100" sx="102000" sy="102000" algn="ctr" rotWithShape="0">
              <a:prstClr val="black">
                <a:alpha val="40000"/>
              </a:prstClr>
            </a:outerShdw>
          </a:effectLst>
        </xdr:spPr>
      </xdr:pic>
      <xdr:sp macro="" textlink="">
        <xdr:nvSpPr>
          <xdr:cNvPr id="37" name="正方形/長方形 36">
            <a:extLst>
              <a:ext uri="{FF2B5EF4-FFF2-40B4-BE49-F238E27FC236}">
                <a16:creationId xmlns:a16="http://schemas.microsoft.com/office/drawing/2014/main" id="{00000000-0008-0000-0500-000025000000}"/>
              </a:ext>
            </a:extLst>
          </xdr:cNvPr>
          <xdr:cNvSpPr/>
        </xdr:nvSpPr>
        <xdr:spPr>
          <a:xfrm>
            <a:off x="1871662" y="26365202"/>
            <a:ext cx="919163" cy="157162"/>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下矢印 37">
            <a:extLst>
              <a:ext uri="{FF2B5EF4-FFF2-40B4-BE49-F238E27FC236}">
                <a16:creationId xmlns:a16="http://schemas.microsoft.com/office/drawing/2014/main" id="{00000000-0008-0000-0500-000026000000}"/>
              </a:ext>
            </a:extLst>
          </xdr:cNvPr>
          <xdr:cNvSpPr/>
        </xdr:nvSpPr>
        <xdr:spPr>
          <a:xfrm rot="2228990">
            <a:off x="2619373" y="26050876"/>
            <a:ext cx="300038" cy="390525"/>
          </a:xfrm>
          <a:prstGeom prst="downArrow">
            <a:avLst>
              <a:gd name="adj1" fmla="val 36532"/>
              <a:gd name="adj2" fmla="val 50000"/>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471488</xdr:colOff>
      <xdr:row>108</xdr:row>
      <xdr:rowOff>71438</xdr:rowOff>
    </xdr:from>
    <xdr:to>
      <xdr:col>3</xdr:col>
      <xdr:colOff>204789</xdr:colOff>
      <xdr:row>108</xdr:row>
      <xdr:rowOff>2235249</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655638" y="28500388"/>
          <a:ext cx="2197101" cy="2163811"/>
          <a:chOff x="657226" y="27598688"/>
          <a:chExt cx="2247901" cy="2163811"/>
        </a:xfrm>
      </xdr:grpSpPr>
      <xdr:pic>
        <xdr:nvPicPr>
          <xdr:cNvPr id="31" name="図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3"/>
          <a:stretch>
            <a:fillRect/>
          </a:stretch>
        </xdr:blipFill>
        <xdr:spPr>
          <a:xfrm>
            <a:off x="657226" y="27598688"/>
            <a:ext cx="2160000" cy="2163811"/>
          </a:xfrm>
          <a:prstGeom prst="rect">
            <a:avLst/>
          </a:prstGeom>
          <a:effectLst>
            <a:outerShdw blurRad="38100" sx="102000" sy="102000" algn="ctr" rotWithShape="0">
              <a:prstClr val="black">
                <a:alpha val="40000"/>
              </a:prstClr>
            </a:outerShdw>
          </a:effectLst>
        </xdr:spPr>
      </xdr:pic>
      <xdr:sp macro="" textlink="">
        <xdr:nvSpPr>
          <xdr:cNvPr id="41" name="正方形/長方形 40">
            <a:extLst>
              <a:ext uri="{FF2B5EF4-FFF2-40B4-BE49-F238E27FC236}">
                <a16:creationId xmlns:a16="http://schemas.microsoft.com/office/drawing/2014/main" id="{00000000-0008-0000-0500-000029000000}"/>
              </a:ext>
            </a:extLst>
          </xdr:cNvPr>
          <xdr:cNvSpPr/>
        </xdr:nvSpPr>
        <xdr:spPr>
          <a:xfrm>
            <a:off x="714374" y="28917897"/>
            <a:ext cx="800100" cy="152402"/>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下矢印 41">
            <a:extLst>
              <a:ext uri="{FF2B5EF4-FFF2-40B4-BE49-F238E27FC236}">
                <a16:creationId xmlns:a16="http://schemas.microsoft.com/office/drawing/2014/main" id="{00000000-0008-0000-0500-00002A000000}"/>
              </a:ext>
            </a:extLst>
          </xdr:cNvPr>
          <xdr:cNvSpPr/>
        </xdr:nvSpPr>
        <xdr:spPr>
          <a:xfrm rot="2228990">
            <a:off x="1409700" y="28660723"/>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正方形/長方形 42">
            <a:extLst>
              <a:ext uri="{FF2B5EF4-FFF2-40B4-BE49-F238E27FC236}">
                <a16:creationId xmlns:a16="http://schemas.microsoft.com/office/drawing/2014/main" id="{00000000-0008-0000-0500-00002B000000}"/>
              </a:ext>
            </a:extLst>
          </xdr:cNvPr>
          <xdr:cNvSpPr/>
        </xdr:nvSpPr>
        <xdr:spPr>
          <a:xfrm>
            <a:off x="714376" y="27932062"/>
            <a:ext cx="2062162" cy="357188"/>
          </a:xfrm>
          <a:prstGeom prst="rect">
            <a:avLst/>
          </a:prstGeom>
          <a:noFill/>
          <a:ln w="28575">
            <a:solidFill>
              <a:srgbClr val="FFC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下矢印 43">
            <a:extLst>
              <a:ext uri="{FF2B5EF4-FFF2-40B4-BE49-F238E27FC236}">
                <a16:creationId xmlns:a16="http://schemas.microsoft.com/office/drawing/2014/main" id="{00000000-0008-0000-0500-00002C000000}"/>
              </a:ext>
            </a:extLst>
          </xdr:cNvPr>
          <xdr:cNvSpPr/>
        </xdr:nvSpPr>
        <xdr:spPr>
          <a:xfrm rot="2228990">
            <a:off x="2605089" y="27717748"/>
            <a:ext cx="300038" cy="390525"/>
          </a:xfrm>
          <a:prstGeom prst="downArrow">
            <a:avLst>
              <a:gd name="adj1" fmla="val 36532"/>
              <a:gd name="adj2" fmla="val 50000"/>
            </a:avLst>
          </a:prstGeom>
          <a:solidFill>
            <a:schemeClr val="accent4"/>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223836</xdr:colOff>
      <xdr:row>109</xdr:row>
      <xdr:rowOff>57151</xdr:rowOff>
    </xdr:from>
    <xdr:to>
      <xdr:col>3</xdr:col>
      <xdr:colOff>280388</xdr:colOff>
      <xdr:row>109</xdr:row>
      <xdr:rowOff>596943</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407986" y="30759401"/>
          <a:ext cx="2520352" cy="539792"/>
          <a:chOff x="409574" y="29856114"/>
          <a:chExt cx="2571152" cy="539792"/>
        </a:xfrm>
      </xdr:grpSpPr>
      <xdr:pic>
        <xdr:nvPicPr>
          <xdr:cNvPr id="32" name="図 31">
            <a:extLst>
              <a:ext uri="{FF2B5EF4-FFF2-40B4-BE49-F238E27FC236}">
                <a16:creationId xmlns:a16="http://schemas.microsoft.com/office/drawing/2014/main" id="{00000000-0008-0000-0500-000020000000}"/>
              </a:ext>
            </a:extLst>
          </xdr:cNvPr>
          <xdr:cNvPicPr>
            <a:picLocks noChangeAspect="1"/>
          </xdr:cNvPicPr>
        </xdr:nvPicPr>
        <xdr:blipFill rotWithShape="1">
          <a:blip xmlns:r="http://schemas.openxmlformats.org/officeDocument/2006/relationships" r:embed="rId4"/>
          <a:srcRect l="25586" t="-1" b="-11941"/>
          <a:stretch/>
        </xdr:blipFill>
        <xdr:spPr>
          <a:xfrm>
            <a:off x="409574" y="30194250"/>
            <a:ext cx="2571152" cy="201656"/>
          </a:xfrm>
          <a:prstGeom prst="rect">
            <a:avLst/>
          </a:prstGeom>
          <a:effectLst>
            <a:outerShdw blurRad="38100" sx="102000" sy="102000" algn="ctr" rotWithShape="0">
              <a:prstClr val="black">
                <a:alpha val="40000"/>
              </a:prstClr>
            </a:outerShdw>
          </a:effectLst>
        </xdr:spPr>
      </xdr:pic>
      <xdr:sp macro="" textlink="">
        <xdr:nvSpPr>
          <xdr:cNvPr id="47" name="正方形/長方形 46">
            <a:extLst>
              <a:ext uri="{FF2B5EF4-FFF2-40B4-BE49-F238E27FC236}">
                <a16:creationId xmlns:a16="http://schemas.microsoft.com/office/drawing/2014/main" id="{00000000-0008-0000-0500-00002F000000}"/>
              </a:ext>
            </a:extLst>
          </xdr:cNvPr>
          <xdr:cNvSpPr/>
        </xdr:nvSpPr>
        <xdr:spPr>
          <a:xfrm>
            <a:off x="1819273" y="30194249"/>
            <a:ext cx="723902" cy="176214"/>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下矢印 47">
            <a:extLst>
              <a:ext uri="{FF2B5EF4-FFF2-40B4-BE49-F238E27FC236}">
                <a16:creationId xmlns:a16="http://schemas.microsoft.com/office/drawing/2014/main" id="{00000000-0008-0000-0500-000030000000}"/>
              </a:ext>
            </a:extLst>
          </xdr:cNvPr>
          <xdr:cNvSpPr/>
        </xdr:nvSpPr>
        <xdr:spPr>
          <a:xfrm rot="2228990">
            <a:off x="2405061" y="29856114"/>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0</xdr:row>
      <xdr:rowOff>1</xdr:rowOff>
    </xdr:from>
    <xdr:to>
      <xdr:col>12</xdr:col>
      <xdr:colOff>28125</xdr:colOff>
      <xdr:row>0</xdr:row>
      <xdr:rowOff>742738</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5"/>
        <a:srcRect l="188" t="2273"/>
        <a:stretch/>
      </xdr:blipFill>
      <xdr:spPr>
        <a:xfrm>
          <a:off x="0" y="1"/>
          <a:ext cx="7991025" cy="7427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101600</xdr:colOff>
          <xdr:row>11</xdr:row>
          <xdr:rowOff>44450</xdr:rowOff>
        </xdr:from>
        <xdr:to>
          <xdr:col>5</xdr:col>
          <xdr:colOff>393700</xdr:colOff>
          <xdr:row>11</xdr:row>
          <xdr:rowOff>330200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37</xdr:row>
          <xdr:rowOff>0</xdr:rowOff>
        </xdr:from>
        <xdr:to>
          <xdr:col>2</xdr:col>
          <xdr:colOff>431800</xdr:colOff>
          <xdr:row>38</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11</xdr:row>
          <xdr:rowOff>69850</xdr:rowOff>
        </xdr:from>
        <xdr:to>
          <xdr:col>7</xdr:col>
          <xdr:colOff>393700</xdr:colOff>
          <xdr:row>11</xdr:row>
          <xdr:rowOff>298450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34</xdr:row>
          <xdr:rowOff>0</xdr:rowOff>
        </xdr:from>
        <xdr:to>
          <xdr:col>1</xdr:col>
          <xdr:colOff>349250</xdr:colOff>
          <xdr:row>35</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38</xdr:row>
          <xdr:rowOff>0</xdr:rowOff>
        </xdr:from>
        <xdr:to>
          <xdr:col>2</xdr:col>
          <xdr:colOff>431800</xdr:colOff>
          <xdr:row>39</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39</xdr:row>
          <xdr:rowOff>0</xdr:rowOff>
        </xdr:from>
        <xdr:to>
          <xdr:col>2</xdr:col>
          <xdr:colOff>431800</xdr:colOff>
          <xdr:row>40</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6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40</xdr:row>
          <xdr:rowOff>0</xdr:rowOff>
        </xdr:from>
        <xdr:to>
          <xdr:col>2</xdr:col>
          <xdr:colOff>431800</xdr:colOff>
          <xdr:row>41</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6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41</xdr:row>
          <xdr:rowOff>0</xdr:rowOff>
        </xdr:from>
        <xdr:to>
          <xdr:col>2</xdr:col>
          <xdr:colOff>431800</xdr:colOff>
          <xdr:row>42</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6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42</xdr:row>
          <xdr:rowOff>0</xdr:rowOff>
        </xdr:from>
        <xdr:to>
          <xdr:col>2</xdr:col>
          <xdr:colOff>431800</xdr:colOff>
          <xdr:row>43</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6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43</xdr:row>
          <xdr:rowOff>0</xdr:rowOff>
        </xdr:from>
        <xdr:to>
          <xdr:col>2</xdr:col>
          <xdr:colOff>431800</xdr:colOff>
          <xdr:row>44</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6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44</xdr:row>
          <xdr:rowOff>0</xdr:rowOff>
        </xdr:from>
        <xdr:to>
          <xdr:col>2</xdr:col>
          <xdr:colOff>431800</xdr:colOff>
          <xdr:row>45</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6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45</xdr:row>
          <xdr:rowOff>0</xdr:rowOff>
        </xdr:from>
        <xdr:to>
          <xdr:col>2</xdr:col>
          <xdr:colOff>431800</xdr:colOff>
          <xdr:row>46</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6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46</xdr:row>
          <xdr:rowOff>0</xdr:rowOff>
        </xdr:from>
        <xdr:to>
          <xdr:col>2</xdr:col>
          <xdr:colOff>431800</xdr:colOff>
          <xdr:row>47</xdr:row>
          <xdr:rowOff>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6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47</xdr:row>
          <xdr:rowOff>0</xdr:rowOff>
        </xdr:from>
        <xdr:to>
          <xdr:col>2</xdr:col>
          <xdr:colOff>431800</xdr:colOff>
          <xdr:row>48</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6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48</xdr:row>
          <xdr:rowOff>0</xdr:rowOff>
        </xdr:from>
        <xdr:to>
          <xdr:col>2</xdr:col>
          <xdr:colOff>431800</xdr:colOff>
          <xdr:row>49</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6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49</xdr:row>
          <xdr:rowOff>0</xdr:rowOff>
        </xdr:from>
        <xdr:to>
          <xdr:col>2</xdr:col>
          <xdr:colOff>431800</xdr:colOff>
          <xdr:row>50</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6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50</xdr:row>
          <xdr:rowOff>0</xdr:rowOff>
        </xdr:from>
        <xdr:to>
          <xdr:col>2</xdr:col>
          <xdr:colOff>431800</xdr:colOff>
          <xdr:row>51</xdr:row>
          <xdr:rowOff>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6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51</xdr:row>
          <xdr:rowOff>0</xdr:rowOff>
        </xdr:from>
        <xdr:to>
          <xdr:col>2</xdr:col>
          <xdr:colOff>431800</xdr:colOff>
          <xdr:row>52</xdr:row>
          <xdr:rowOff>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6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52</xdr:row>
          <xdr:rowOff>0</xdr:rowOff>
        </xdr:from>
        <xdr:to>
          <xdr:col>2</xdr:col>
          <xdr:colOff>431800</xdr:colOff>
          <xdr:row>53</xdr:row>
          <xdr:rowOff>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6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53</xdr:row>
          <xdr:rowOff>0</xdr:rowOff>
        </xdr:from>
        <xdr:to>
          <xdr:col>2</xdr:col>
          <xdr:colOff>431800</xdr:colOff>
          <xdr:row>54</xdr:row>
          <xdr:rowOff>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6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54</xdr:row>
          <xdr:rowOff>0</xdr:rowOff>
        </xdr:from>
        <xdr:to>
          <xdr:col>2</xdr:col>
          <xdr:colOff>431800</xdr:colOff>
          <xdr:row>55</xdr:row>
          <xdr:rowOff>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6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55</xdr:row>
          <xdr:rowOff>0</xdr:rowOff>
        </xdr:from>
        <xdr:to>
          <xdr:col>2</xdr:col>
          <xdr:colOff>431800</xdr:colOff>
          <xdr:row>56</xdr:row>
          <xdr:rowOff>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6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56</xdr:row>
          <xdr:rowOff>0</xdr:rowOff>
        </xdr:from>
        <xdr:to>
          <xdr:col>2</xdr:col>
          <xdr:colOff>431800</xdr:colOff>
          <xdr:row>57</xdr:row>
          <xdr:rowOff>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6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57</xdr:row>
          <xdr:rowOff>0</xdr:rowOff>
        </xdr:from>
        <xdr:to>
          <xdr:col>2</xdr:col>
          <xdr:colOff>431800</xdr:colOff>
          <xdr:row>58</xdr:row>
          <xdr:rowOff>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6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58</xdr:row>
          <xdr:rowOff>0</xdr:rowOff>
        </xdr:from>
        <xdr:to>
          <xdr:col>2</xdr:col>
          <xdr:colOff>431800</xdr:colOff>
          <xdr:row>59</xdr:row>
          <xdr:rowOff>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6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59</xdr:row>
          <xdr:rowOff>0</xdr:rowOff>
        </xdr:from>
        <xdr:to>
          <xdr:col>2</xdr:col>
          <xdr:colOff>431800</xdr:colOff>
          <xdr:row>60</xdr:row>
          <xdr:rowOff>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6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60</xdr:row>
          <xdr:rowOff>0</xdr:rowOff>
        </xdr:from>
        <xdr:to>
          <xdr:col>2</xdr:col>
          <xdr:colOff>431800</xdr:colOff>
          <xdr:row>61</xdr:row>
          <xdr:rowOff>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6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61</xdr:row>
          <xdr:rowOff>0</xdr:rowOff>
        </xdr:from>
        <xdr:to>
          <xdr:col>2</xdr:col>
          <xdr:colOff>431800</xdr:colOff>
          <xdr:row>62</xdr:row>
          <xdr:rowOff>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6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62</xdr:row>
          <xdr:rowOff>0</xdr:rowOff>
        </xdr:from>
        <xdr:to>
          <xdr:col>2</xdr:col>
          <xdr:colOff>431800</xdr:colOff>
          <xdr:row>63</xdr:row>
          <xdr:rowOff>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6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63</xdr:row>
          <xdr:rowOff>0</xdr:rowOff>
        </xdr:from>
        <xdr:to>
          <xdr:col>2</xdr:col>
          <xdr:colOff>431800</xdr:colOff>
          <xdr:row>64</xdr:row>
          <xdr:rowOff>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6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64</xdr:row>
          <xdr:rowOff>0</xdr:rowOff>
        </xdr:from>
        <xdr:to>
          <xdr:col>2</xdr:col>
          <xdr:colOff>431800</xdr:colOff>
          <xdr:row>65</xdr:row>
          <xdr:rowOff>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6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65</xdr:row>
          <xdr:rowOff>0</xdr:rowOff>
        </xdr:from>
        <xdr:to>
          <xdr:col>2</xdr:col>
          <xdr:colOff>431800</xdr:colOff>
          <xdr:row>66</xdr:row>
          <xdr:rowOff>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6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66</xdr:row>
          <xdr:rowOff>0</xdr:rowOff>
        </xdr:from>
        <xdr:to>
          <xdr:col>2</xdr:col>
          <xdr:colOff>431800</xdr:colOff>
          <xdr:row>67</xdr:row>
          <xdr:rowOff>0</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6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13</xdr:row>
          <xdr:rowOff>44450</xdr:rowOff>
        </xdr:from>
        <xdr:to>
          <xdr:col>5</xdr:col>
          <xdr:colOff>381000</xdr:colOff>
          <xdr:row>13</xdr:row>
          <xdr:rowOff>330200</xdr:rowOff>
        </xdr:to>
        <xdr:sp macro="" textlink="">
          <xdr:nvSpPr>
            <xdr:cNvPr id="4130" name="Drop Down 34" hidden="1">
              <a:extLst>
                <a:ext uri="{63B3BB69-23CF-44E3-9099-C40C66FF867C}">
                  <a14:compatExt spid="_x0000_s4130"/>
                </a:ext>
                <a:ext uri="{FF2B5EF4-FFF2-40B4-BE49-F238E27FC236}">
                  <a16:creationId xmlns:a16="http://schemas.microsoft.com/office/drawing/2014/main" id="{00000000-0008-0000-0600-00002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13</xdr:row>
          <xdr:rowOff>69850</xdr:rowOff>
        </xdr:from>
        <xdr:to>
          <xdr:col>7</xdr:col>
          <xdr:colOff>393700</xdr:colOff>
          <xdr:row>13</xdr:row>
          <xdr:rowOff>298450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6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1</xdr:rowOff>
    </xdr:from>
    <xdr:to>
      <xdr:col>13</xdr:col>
      <xdr:colOff>8100</xdr:colOff>
      <xdr:row>0</xdr:row>
      <xdr:rowOff>753642</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a:srcRect l="164" t="2969" b="1994"/>
        <a:stretch/>
      </xdr:blipFill>
      <xdr:spPr>
        <a:xfrm>
          <a:off x="0" y="1"/>
          <a:ext cx="8352000" cy="7536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107950</xdr:colOff>
          <xdr:row>11</xdr:row>
          <xdr:rowOff>50800</xdr:rowOff>
        </xdr:from>
        <xdr:to>
          <xdr:col>5</xdr:col>
          <xdr:colOff>425450</xdr:colOff>
          <xdr:row>11</xdr:row>
          <xdr:rowOff>336550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38</xdr:row>
          <xdr:rowOff>171450</xdr:rowOff>
        </xdr:from>
        <xdr:to>
          <xdr:col>2</xdr:col>
          <xdr:colOff>425450</xdr:colOff>
          <xdr:row>40</xdr:row>
          <xdr:rowOff>38100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11</xdr:row>
          <xdr:rowOff>69850</xdr:rowOff>
        </xdr:from>
        <xdr:to>
          <xdr:col>7</xdr:col>
          <xdr:colOff>393700</xdr:colOff>
          <xdr:row>11</xdr:row>
          <xdr:rowOff>298450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7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158750</xdr:colOff>
          <xdr:row>36</xdr:row>
          <xdr:rowOff>6350</xdr:rowOff>
        </xdr:from>
        <xdr:to>
          <xdr:col>1</xdr:col>
          <xdr:colOff>342900</xdr:colOff>
          <xdr:row>37</xdr:row>
          <xdr:rowOff>6350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7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39</xdr:row>
          <xdr:rowOff>184150</xdr:rowOff>
        </xdr:from>
        <xdr:to>
          <xdr:col>2</xdr:col>
          <xdr:colOff>425450</xdr:colOff>
          <xdr:row>41</xdr:row>
          <xdr:rowOff>19050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7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40</xdr:row>
          <xdr:rowOff>184150</xdr:rowOff>
        </xdr:from>
        <xdr:to>
          <xdr:col>2</xdr:col>
          <xdr:colOff>425450</xdr:colOff>
          <xdr:row>42</xdr:row>
          <xdr:rowOff>19050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7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41</xdr:row>
          <xdr:rowOff>184150</xdr:rowOff>
        </xdr:from>
        <xdr:to>
          <xdr:col>2</xdr:col>
          <xdr:colOff>425450</xdr:colOff>
          <xdr:row>43</xdr:row>
          <xdr:rowOff>19050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7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42</xdr:row>
          <xdr:rowOff>184150</xdr:rowOff>
        </xdr:from>
        <xdr:to>
          <xdr:col>2</xdr:col>
          <xdr:colOff>425450</xdr:colOff>
          <xdr:row>44</xdr:row>
          <xdr:rowOff>19050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7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43</xdr:row>
          <xdr:rowOff>184150</xdr:rowOff>
        </xdr:from>
        <xdr:to>
          <xdr:col>2</xdr:col>
          <xdr:colOff>425450</xdr:colOff>
          <xdr:row>45</xdr:row>
          <xdr:rowOff>19050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7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44</xdr:row>
          <xdr:rowOff>184150</xdr:rowOff>
        </xdr:from>
        <xdr:to>
          <xdr:col>2</xdr:col>
          <xdr:colOff>425450</xdr:colOff>
          <xdr:row>46</xdr:row>
          <xdr:rowOff>19050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7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45</xdr:row>
          <xdr:rowOff>184150</xdr:rowOff>
        </xdr:from>
        <xdr:to>
          <xdr:col>2</xdr:col>
          <xdr:colOff>425450</xdr:colOff>
          <xdr:row>47</xdr:row>
          <xdr:rowOff>19050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7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46</xdr:row>
          <xdr:rowOff>184150</xdr:rowOff>
        </xdr:from>
        <xdr:to>
          <xdr:col>2</xdr:col>
          <xdr:colOff>425450</xdr:colOff>
          <xdr:row>48</xdr:row>
          <xdr:rowOff>19050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7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47</xdr:row>
          <xdr:rowOff>184150</xdr:rowOff>
        </xdr:from>
        <xdr:to>
          <xdr:col>2</xdr:col>
          <xdr:colOff>425450</xdr:colOff>
          <xdr:row>49</xdr:row>
          <xdr:rowOff>19050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7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48</xdr:row>
          <xdr:rowOff>184150</xdr:rowOff>
        </xdr:from>
        <xdr:to>
          <xdr:col>2</xdr:col>
          <xdr:colOff>425450</xdr:colOff>
          <xdr:row>50</xdr:row>
          <xdr:rowOff>19050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7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49</xdr:row>
          <xdr:rowOff>184150</xdr:rowOff>
        </xdr:from>
        <xdr:to>
          <xdr:col>2</xdr:col>
          <xdr:colOff>425450</xdr:colOff>
          <xdr:row>51</xdr:row>
          <xdr:rowOff>19050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7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50</xdr:row>
          <xdr:rowOff>184150</xdr:rowOff>
        </xdr:from>
        <xdr:to>
          <xdr:col>2</xdr:col>
          <xdr:colOff>425450</xdr:colOff>
          <xdr:row>52</xdr:row>
          <xdr:rowOff>19050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7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51</xdr:row>
          <xdr:rowOff>184150</xdr:rowOff>
        </xdr:from>
        <xdr:to>
          <xdr:col>2</xdr:col>
          <xdr:colOff>425450</xdr:colOff>
          <xdr:row>53</xdr:row>
          <xdr:rowOff>19050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7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52</xdr:row>
          <xdr:rowOff>184150</xdr:rowOff>
        </xdr:from>
        <xdr:to>
          <xdr:col>2</xdr:col>
          <xdr:colOff>425450</xdr:colOff>
          <xdr:row>54</xdr:row>
          <xdr:rowOff>19050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7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53</xdr:row>
          <xdr:rowOff>184150</xdr:rowOff>
        </xdr:from>
        <xdr:to>
          <xdr:col>2</xdr:col>
          <xdr:colOff>425450</xdr:colOff>
          <xdr:row>55</xdr:row>
          <xdr:rowOff>19050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7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54</xdr:row>
          <xdr:rowOff>184150</xdr:rowOff>
        </xdr:from>
        <xdr:to>
          <xdr:col>2</xdr:col>
          <xdr:colOff>425450</xdr:colOff>
          <xdr:row>56</xdr:row>
          <xdr:rowOff>19050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7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55</xdr:row>
          <xdr:rowOff>184150</xdr:rowOff>
        </xdr:from>
        <xdr:to>
          <xdr:col>2</xdr:col>
          <xdr:colOff>425450</xdr:colOff>
          <xdr:row>57</xdr:row>
          <xdr:rowOff>19050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7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56</xdr:row>
          <xdr:rowOff>184150</xdr:rowOff>
        </xdr:from>
        <xdr:to>
          <xdr:col>2</xdr:col>
          <xdr:colOff>425450</xdr:colOff>
          <xdr:row>58</xdr:row>
          <xdr:rowOff>19050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7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57</xdr:row>
          <xdr:rowOff>184150</xdr:rowOff>
        </xdr:from>
        <xdr:to>
          <xdr:col>2</xdr:col>
          <xdr:colOff>425450</xdr:colOff>
          <xdr:row>59</xdr:row>
          <xdr:rowOff>19050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7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58</xdr:row>
          <xdr:rowOff>184150</xdr:rowOff>
        </xdr:from>
        <xdr:to>
          <xdr:col>2</xdr:col>
          <xdr:colOff>425450</xdr:colOff>
          <xdr:row>60</xdr:row>
          <xdr:rowOff>19050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7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59</xdr:row>
          <xdr:rowOff>184150</xdr:rowOff>
        </xdr:from>
        <xdr:to>
          <xdr:col>2</xdr:col>
          <xdr:colOff>425450</xdr:colOff>
          <xdr:row>61</xdr:row>
          <xdr:rowOff>19050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7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60</xdr:row>
          <xdr:rowOff>184150</xdr:rowOff>
        </xdr:from>
        <xdr:to>
          <xdr:col>2</xdr:col>
          <xdr:colOff>425450</xdr:colOff>
          <xdr:row>62</xdr:row>
          <xdr:rowOff>19050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7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61</xdr:row>
          <xdr:rowOff>184150</xdr:rowOff>
        </xdr:from>
        <xdr:to>
          <xdr:col>2</xdr:col>
          <xdr:colOff>425450</xdr:colOff>
          <xdr:row>63</xdr:row>
          <xdr:rowOff>19050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7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62</xdr:row>
          <xdr:rowOff>184150</xdr:rowOff>
        </xdr:from>
        <xdr:to>
          <xdr:col>2</xdr:col>
          <xdr:colOff>425450</xdr:colOff>
          <xdr:row>64</xdr:row>
          <xdr:rowOff>19050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7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63</xdr:row>
          <xdr:rowOff>184150</xdr:rowOff>
        </xdr:from>
        <xdr:to>
          <xdr:col>2</xdr:col>
          <xdr:colOff>425450</xdr:colOff>
          <xdr:row>65</xdr:row>
          <xdr:rowOff>19050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7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64</xdr:row>
          <xdr:rowOff>184150</xdr:rowOff>
        </xdr:from>
        <xdr:to>
          <xdr:col>2</xdr:col>
          <xdr:colOff>425450</xdr:colOff>
          <xdr:row>66</xdr:row>
          <xdr:rowOff>19050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7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65</xdr:row>
          <xdr:rowOff>184150</xdr:rowOff>
        </xdr:from>
        <xdr:to>
          <xdr:col>2</xdr:col>
          <xdr:colOff>425450</xdr:colOff>
          <xdr:row>67</xdr:row>
          <xdr:rowOff>19050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7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66</xdr:row>
          <xdr:rowOff>184150</xdr:rowOff>
        </xdr:from>
        <xdr:to>
          <xdr:col>2</xdr:col>
          <xdr:colOff>425450</xdr:colOff>
          <xdr:row>68</xdr:row>
          <xdr:rowOff>19050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7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67</xdr:row>
          <xdr:rowOff>184150</xdr:rowOff>
        </xdr:from>
        <xdr:to>
          <xdr:col>2</xdr:col>
          <xdr:colOff>425450</xdr:colOff>
          <xdr:row>69</xdr:row>
          <xdr:rowOff>25400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7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xdr:row>
          <xdr:rowOff>44450</xdr:rowOff>
        </xdr:from>
        <xdr:to>
          <xdr:col>5</xdr:col>
          <xdr:colOff>412750</xdr:colOff>
          <xdr:row>13</xdr:row>
          <xdr:rowOff>330200</xdr:rowOff>
        </xdr:to>
        <xdr:sp macro="" textlink="">
          <xdr:nvSpPr>
            <xdr:cNvPr id="5154" name="Drop Down 34" hidden="1">
              <a:extLst>
                <a:ext uri="{63B3BB69-23CF-44E3-9099-C40C66FF867C}">
                  <a14:compatExt spid="_x0000_s5154"/>
                </a:ext>
                <a:ext uri="{FF2B5EF4-FFF2-40B4-BE49-F238E27FC236}">
                  <a16:creationId xmlns:a16="http://schemas.microsoft.com/office/drawing/2014/main" id="{00000000-0008-0000-0700-00002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13</xdr:row>
          <xdr:rowOff>63500</xdr:rowOff>
        </xdr:from>
        <xdr:to>
          <xdr:col>7</xdr:col>
          <xdr:colOff>400050</xdr:colOff>
          <xdr:row>13</xdr:row>
          <xdr:rowOff>292100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7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3337</xdr:colOff>
      <xdr:row>1</xdr:row>
      <xdr:rowOff>1983</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a:srcRect l="188" t="3217"/>
        <a:stretch/>
      </xdr:blipFill>
      <xdr:spPr>
        <a:xfrm>
          <a:off x="0" y="0"/>
          <a:ext cx="8352000" cy="7687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203200</xdr:colOff>
          <xdr:row>30</xdr:row>
          <xdr:rowOff>0</xdr:rowOff>
        </xdr:from>
        <xdr:to>
          <xdr:col>3</xdr:col>
          <xdr:colOff>431800</xdr:colOff>
          <xdr:row>31</xdr:row>
          <xdr:rowOff>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8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31</xdr:row>
          <xdr:rowOff>0</xdr:rowOff>
        </xdr:from>
        <xdr:to>
          <xdr:col>3</xdr:col>
          <xdr:colOff>431800</xdr:colOff>
          <xdr:row>32</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18</xdr:row>
          <xdr:rowOff>95250</xdr:rowOff>
        </xdr:from>
        <xdr:to>
          <xdr:col>2</xdr:col>
          <xdr:colOff>215900</xdr:colOff>
          <xdr:row>18</xdr:row>
          <xdr:rowOff>361950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8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19</xdr:row>
          <xdr:rowOff>120650</xdr:rowOff>
        </xdr:from>
        <xdr:to>
          <xdr:col>2</xdr:col>
          <xdr:colOff>146050</xdr:colOff>
          <xdr:row>20</xdr:row>
          <xdr:rowOff>171450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8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31</xdr:row>
          <xdr:rowOff>184150</xdr:rowOff>
        </xdr:from>
        <xdr:to>
          <xdr:col>3</xdr:col>
          <xdr:colOff>431800</xdr:colOff>
          <xdr:row>33</xdr:row>
          <xdr:rowOff>12700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8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32</xdr:row>
          <xdr:rowOff>171450</xdr:rowOff>
        </xdr:from>
        <xdr:to>
          <xdr:col>3</xdr:col>
          <xdr:colOff>431800</xdr:colOff>
          <xdr:row>34</xdr:row>
          <xdr:rowOff>12700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8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33</xdr:row>
          <xdr:rowOff>184150</xdr:rowOff>
        </xdr:from>
        <xdr:to>
          <xdr:col>3</xdr:col>
          <xdr:colOff>431800</xdr:colOff>
          <xdr:row>35</xdr:row>
          <xdr:rowOff>19050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8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34</xdr:row>
          <xdr:rowOff>184150</xdr:rowOff>
        </xdr:from>
        <xdr:to>
          <xdr:col>3</xdr:col>
          <xdr:colOff>431800</xdr:colOff>
          <xdr:row>36</xdr:row>
          <xdr:rowOff>19050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8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43</xdr:row>
          <xdr:rowOff>50800</xdr:rowOff>
        </xdr:from>
        <xdr:to>
          <xdr:col>2</xdr:col>
          <xdr:colOff>19050</xdr:colOff>
          <xdr:row>45</xdr:row>
          <xdr:rowOff>25400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8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35</xdr:row>
          <xdr:rowOff>184150</xdr:rowOff>
        </xdr:from>
        <xdr:to>
          <xdr:col>3</xdr:col>
          <xdr:colOff>431800</xdr:colOff>
          <xdr:row>37</xdr:row>
          <xdr:rowOff>19050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8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36</xdr:row>
          <xdr:rowOff>184150</xdr:rowOff>
        </xdr:from>
        <xdr:to>
          <xdr:col>3</xdr:col>
          <xdr:colOff>431800</xdr:colOff>
          <xdr:row>38</xdr:row>
          <xdr:rowOff>19050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8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37</xdr:row>
          <xdr:rowOff>184150</xdr:rowOff>
        </xdr:from>
        <xdr:to>
          <xdr:col>3</xdr:col>
          <xdr:colOff>431800</xdr:colOff>
          <xdr:row>39</xdr:row>
          <xdr:rowOff>25400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8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38</xdr:row>
          <xdr:rowOff>184150</xdr:rowOff>
        </xdr:from>
        <xdr:to>
          <xdr:col>3</xdr:col>
          <xdr:colOff>431800</xdr:colOff>
          <xdr:row>40</xdr:row>
          <xdr:rowOff>19050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8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15</xdr:colOff>
      <xdr:row>0</xdr:row>
      <xdr:rowOff>5</xdr:rowOff>
    </xdr:from>
    <xdr:to>
      <xdr:col>16</xdr:col>
      <xdr:colOff>18052</xdr:colOff>
      <xdr:row>1</xdr:row>
      <xdr:rowOff>14116</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srcRect l="212" t="2984"/>
        <a:stretch/>
      </xdr:blipFill>
      <xdr:spPr>
        <a:xfrm>
          <a:off x="15" y="5"/>
          <a:ext cx="8100000" cy="74277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7.xml"/><Relationship Id="rId18" Type="http://schemas.openxmlformats.org/officeDocument/2006/relationships/ctrlProp" Target="../ctrlProps/ctrlProp22.xml"/><Relationship Id="rId26" Type="http://schemas.openxmlformats.org/officeDocument/2006/relationships/ctrlProp" Target="../ctrlProps/ctrlProp30.xml"/><Relationship Id="rId21" Type="http://schemas.openxmlformats.org/officeDocument/2006/relationships/ctrlProp" Target="../ctrlProps/ctrlProp25.xml"/><Relationship Id="rId34" Type="http://schemas.openxmlformats.org/officeDocument/2006/relationships/ctrlProp" Target="../ctrlProps/ctrlProp38.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38" Type="http://schemas.openxmlformats.org/officeDocument/2006/relationships/ctrlProp" Target="../ctrlProps/ctrlProp42.xml"/><Relationship Id="rId2" Type="http://schemas.openxmlformats.org/officeDocument/2006/relationships/drawing" Target="../drawings/drawing7.xml"/><Relationship Id="rId16" Type="http://schemas.openxmlformats.org/officeDocument/2006/relationships/ctrlProp" Target="../ctrlProps/ctrlProp20.xml"/><Relationship Id="rId20" Type="http://schemas.openxmlformats.org/officeDocument/2006/relationships/ctrlProp" Target="../ctrlProps/ctrlProp24.xml"/><Relationship Id="rId29" Type="http://schemas.openxmlformats.org/officeDocument/2006/relationships/ctrlProp" Target="../ctrlProps/ctrlProp33.xml"/><Relationship Id="rId1" Type="http://schemas.openxmlformats.org/officeDocument/2006/relationships/printerSettings" Target="../printerSettings/printerSettings7.bin"/><Relationship Id="rId6" Type="http://schemas.openxmlformats.org/officeDocument/2006/relationships/ctrlProp" Target="../ctrlProps/ctrlProp10.xml"/><Relationship Id="rId11" Type="http://schemas.openxmlformats.org/officeDocument/2006/relationships/ctrlProp" Target="../ctrlProps/ctrlProp15.xml"/><Relationship Id="rId24" Type="http://schemas.openxmlformats.org/officeDocument/2006/relationships/ctrlProp" Target="../ctrlProps/ctrlProp28.xml"/><Relationship Id="rId32" Type="http://schemas.openxmlformats.org/officeDocument/2006/relationships/ctrlProp" Target="../ctrlProps/ctrlProp36.xml"/><Relationship Id="rId37" Type="http://schemas.openxmlformats.org/officeDocument/2006/relationships/ctrlProp" Target="../ctrlProps/ctrlProp41.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10" Type="http://schemas.openxmlformats.org/officeDocument/2006/relationships/ctrlProp" Target="../ctrlProps/ctrlProp14.xml"/><Relationship Id="rId19" Type="http://schemas.openxmlformats.org/officeDocument/2006/relationships/ctrlProp" Target="../ctrlProps/ctrlProp23.xml"/><Relationship Id="rId31" Type="http://schemas.openxmlformats.org/officeDocument/2006/relationships/ctrlProp" Target="../ctrlProps/ctrlProp35.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ctrlProp" Target="../ctrlProps/ctrlProp31.xml"/><Relationship Id="rId30" Type="http://schemas.openxmlformats.org/officeDocument/2006/relationships/ctrlProp" Target="../ctrlProps/ctrlProp34.xml"/><Relationship Id="rId35" Type="http://schemas.openxmlformats.org/officeDocument/2006/relationships/ctrlProp" Target="../ctrlProps/ctrlProp39.xml"/><Relationship Id="rId8" Type="http://schemas.openxmlformats.org/officeDocument/2006/relationships/ctrlProp" Target="../ctrlProps/ctrlProp12.xml"/><Relationship Id="rId3"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52.xml"/><Relationship Id="rId18" Type="http://schemas.openxmlformats.org/officeDocument/2006/relationships/ctrlProp" Target="../ctrlProps/ctrlProp57.xml"/><Relationship Id="rId26" Type="http://schemas.openxmlformats.org/officeDocument/2006/relationships/ctrlProp" Target="../ctrlProps/ctrlProp65.xml"/><Relationship Id="rId21" Type="http://schemas.openxmlformats.org/officeDocument/2006/relationships/ctrlProp" Target="../ctrlProps/ctrlProp60.xml"/><Relationship Id="rId34" Type="http://schemas.openxmlformats.org/officeDocument/2006/relationships/ctrlProp" Target="../ctrlProps/ctrlProp73.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5" Type="http://schemas.openxmlformats.org/officeDocument/2006/relationships/ctrlProp" Target="../ctrlProps/ctrlProp64.xml"/><Relationship Id="rId33" Type="http://schemas.openxmlformats.org/officeDocument/2006/relationships/ctrlProp" Target="../ctrlProps/ctrlProp72.xml"/><Relationship Id="rId38" Type="http://schemas.openxmlformats.org/officeDocument/2006/relationships/ctrlProp" Target="../ctrlProps/ctrlProp77.xml"/><Relationship Id="rId2" Type="http://schemas.openxmlformats.org/officeDocument/2006/relationships/drawing" Target="../drawings/drawing8.xml"/><Relationship Id="rId16" Type="http://schemas.openxmlformats.org/officeDocument/2006/relationships/ctrlProp" Target="../ctrlProps/ctrlProp55.xml"/><Relationship Id="rId20" Type="http://schemas.openxmlformats.org/officeDocument/2006/relationships/ctrlProp" Target="../ctrlProps/ctrlProp59.xml"/><Relationship Id="rId29" Type="http://schemas.openxmlformats.org/officeDocument/2006/relationships/ctrlProp" Target="../ctrlProps/ctrlProp68.xml"/><Relationship Id="rId1" Type="http://schemas.openxmlformats.org/officeDocument/2006/relationships/printerSettings" Target="../printerSettings/printerSettings8.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32" Type="http://schemas.openxmlformats.org/officeDocument/2006/relationships/ctrlProp" Target="../ctrlProps/ctrlProp71.xml"/><Relationship Id="rId37" Type="http://schemas.openxmlformats.org/officeDocument/2006/relationships/ctrlProp" Target="../ctrlProps/ctrlProp76.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28" Type="http://schemas.openxmlformats.org/officeDocument/2006/relationships/ctrlProp" Target="../ctrlProps/ctrlProp67.xml"/><Relationship Id="rId36" Type="http://schemas.openxmlformats.org/officeDocument/2006/relationships/ctrlProp" Target="../ctrlProps/ctrlProp75.xml"/><Relationship Id="rId10" Type="http://schemas.openxmlformats.org/officeDocument/2006/relationships/ctrlProp" Target="../ctrlProps/ctrlProp49.xml"/><Relationship Id="rId19" Type="http://schemas.openxmlformats.org/officeDocument/2006/relationships/ctrlProp" Target="../ctrlProps/ctrlProp58.xml"/><Relationship Id="rId31" Type="http://schemas.openxmlformats.org/officeDocument/2006/relationships/ctrlProp" Target="../ctrlProps/ctrlProp70.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 Id="rId27" Type="http://schemas.openxmlformats.org/officeDocument/2006/relationships/ctrlProp" Target="../ctrlProps/ctrlProp66.xml"/><Relationship Id="rId30" Type="http://schemas.openxmlformats.org/officeDocument/2006/relationships/ctrlProp" Target="../ctrlProps/ctrlProp69.xml"/><Relationship Id="rId35" Type="http://schemas.openxmlformats.org/officeDocument/2006/relationships/ctrlProp" Target="../ctrlProps/ctrlProp74.xml"/><Relationship Id="rId8" Type="http://schemas.openxmlformats.org/officeDocument/2006/relationships/ctrlProp" Target="../ctrlProps/ctrlProp47.xml"/><Relationship Id="rId3"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3" Type="http://schemas.openxmlformats.org/officeDocument/2006/relationships/vmlDrawing" Target="../drawings/vmlDrawing4.v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omments" Target="../comments1.xml"/><Relationship Id="rId2" Type="http://schemas.openxmlformats.org/officeDocument/2006/relationships/drawing" Target="../drawings/drawing9.xml"/><Relationship Id="rId16" Type="http://schemas.openxmlformats.org/officeDocument/2006/relationships/ctrlProp" Target="../ctrlProps/ctrlProp90.xml"/><Relationship Id="rId1" Type="http://schemas.openxmlformats.org/officeDocument/2006/relationships/printerSettings" Target="../printerSettings/printerSettings9.bin"/><Relationship Id="rId6" Type="http://schemas.openxmlformats.org/officeDocument/2006/relationships/ctrlProp" Target="../ctrlProps/ctrlProp80.xml"/><Relationship Id="rId11" Type="http://schemas.openxmlformats.org/officeDocument/2006/relationships/ctrlProp" Target="../ctrlProps/ctrlProp85.xml"/><Relationship Id="rId5" Type="http://schemas.openxmlformats.org/officeDocument/2006/relationships/ctrlProp" Target="../ctrlProps/ctrlProp79.xml"/><Relationship Id="rId15" Type="http://schemas.openxmlformats.org/officeDocument/2006/relationships/ctrlProp" Target="../ctrlProps/ctrlProp89.xml"/><Relationship Id="rId10" Type="http://schemas.openxmlformats.org/officeDocument/2006/relationships/ctrlProp" Target="../ctrlProps/ctrlProp84.xml"/><Relationship Id="rId4" Type="http://schemas.openxmlformats.org/officeDocument/2006/relationships/ctrlProp" Target="../ctrlProps/ctrlProp78.xml"/><Relationship Id="rId9" Type="http://schemas.openxmlformats.org/officeDocument/2006/relationships/ctrlProp" Target="../ctrlProps/ctrlProp83.xml"/><Relationship Id="rId14" Type="http://schemas.openxmlformats.org/officeDocument/2006/relationships/ctrlProp" Target="../ctrlProps/ctrlProp8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D4D4D"/>
  </sheetPr>
  <dimension ref="A1:F42"/>
  <sheetViews>
    <sheetView showGridLines="0" zoomScaleNormal="100" workbookViewId="0">
      <selection activeCell="C9" sqref="C9:D9"/>
    </sheetView>
  </sheetViews>
  <sheetFormatPr defaultRowHeight="13" x14ac:dyDescent="0.2"/>
  <cols>
    <col min="1" max="1" width="3.6328125" customWidth="1"/>
    <col min="2" max="3" width="26.6328125" customWidth="1"/>
    <col min="4" max="4" width="57.6328125" customWidth="1"/>
    <col min="5" max="5" width="1.1796875" customWidth="1"/>
  </cols>
  <sheetData>
    <row r="1" spans="1:6" ht="63.75" customHeight="1" x14ac:dyDescent="0.2">
      <c r="D1" s="1"/>
      <c r="F1" s="25"/>
    </row>
    <row r="2" spans="1:6" ht="8" customHeight="1" x14ac:dyDescent="0.2">
      <c r="D2" s="2" t="s">
        <v>391</v>
      </c>
      <c r="F2" s="25"/>
    </row>
    <row r="3" spans="1:6" ht="14.4" customHeight="1" x14ac:dyDescent="0.2">
      <c r="A3" s="3" t="s">
        <v>0</v>
      </c>
      <c r="B3" s="4"/>
      <c r="C3" s="4"/>
      <c r="D3" s="4"/>
      <c r="E3" s="5"/>
      <c r="F3" s="25"/>
    </row>
    <row r="4" spans="1:6" ht="6" customHeight="1" x14ac:dyDescent="0.2">
      <c r="A4" s="6"/>
      <c r="B4" s="1"/>
      <c r="C4" s="1"/>
      <c r="D4" s="1"/>
      <c r="F4" s="25"/>
    </row>
    <row r="5" spans="1:6" ht="14.5" x14ac:dyDescent="0.2">
      <c r="A5" s="6"/>
      <c r="B5" s="304" t="s">
        <v>1</v>
      </c>
      <c r="C5" s="568" t="s">
        <v>2</v>
      </c>
      <c r="D5" s="568"/>
      <c r="F5" s="25"/>
    </row>
    <row r="6" spans="1:6" ht="27.9" customHeight="1" x14ac:dyDescent="0.2">
      <c r="A6" s="6"/>
      <c r="B6" s="305" t="s">
        <v>3</v>
      </c>
      <c r="C6" s="569" t="s">
        <v>4</v>
      </c>
      <c r="D6" s="569"/>
      <c r="F6" s="25"/>
    </row>
    <row r="7" spans="1:6" ht="14.5" x14ac:dyDescent="0.2">
      <c r="A7" s="6"/>
      <c r="B7" s="304" t="s">
        <v>425</v>
      </c>
      <c r="C7" s="568" t="s">
        <v>429</v>
      </c>
      <c r="D7" s="568"/>
      <c r="F7" s="25"/>
    </row>
    <row r="8" spans="1:6" ht="14.5" x14ac:dyDescent="0.2">
      <c r="A8" s="6"/>
      <c r="B8" s="305" t="s">
        <v>426</v>
      </c>
      <c r="C8" s="570" t="s">
        <v>430</v>
      </c>
      <c r="D8" s="570"/>
      <c r="F8" s="25"/>
    </row>
    <row r="9" spans="1:6" ht="56.25" customHeight="1" x14ac:dyDescent="0.2">
      <c r="A9" s="6"/>
      <c r="B9" s="304" t="s">
        <v>427</v>
      </c>
      <c r="C9" s="576" t="s">
        <v>431</v>
      </c>
      <c r="D9" s="568"/>
      <c r="F9" s="25"/>
    </row>
    <row r="10" spans="1:6" ht="6" customHeight="1" x14ac:dyDescent="0.2">
      <c r="A10" s="6"/>
      <c r="B10" s="24"/>
      <c r="C10" s="7"/>
      <c r="D10" s="80"/>
      <c r="F10" s="25"/>
    </row>
    <row r="11" spans="1:6" ht="25.9" customHeight="1" x14ac:dyDescent="0.2">
      <c r="A11" s="6"/>
      <c r="B11" s="303" t="s">
        <v>428</v>
      </c>
      <c r="C11" s="571" t="s">
        <v>369</v>
      </c>
      <c r="D11" s="571"/>
      <c r="F11" s="25"/>
    </row>
    <row r="12" spans="1:6" ht="6" customHeight="1" x14ac:dyDescent="0.2">
      <c r="D12" s="8"/>
      <c r="F12" s="25"/>
    </row>
    <row r="13" spans="1:6" ht="14.4" customHeight="1" x14ac:dyDescent="0.2">
      <c r="A13" s="572" t="s">
        <v>5</v>
      </c>
      <c r="B13" s="572"/>
      <c r="C13" s="572"/>
      <c r="D13" s="572"/>
      <c r="E13" s="572"/>
      <c r="F13" s="25"/>
    </row>
    <row r="14" spans="1:6" ht="6" customHeight="1" x14ac:dyDescent="0.2">
      <c r="A14" s="6"/>
      <c r="B14" s="1"/>
      <c r="C14" s="1"/>
      <c r="D14" s="1"/>
      <c r="F14" s="25"/>
    </row>
    <row r="15" spans="1:6" ht="14.5" x14ac:dyDescent="0.2">
      <c r="A15" s="575" t="s">
        <v>432</v>
      </c>
      <c r="B15" s="575"/>
      <c r="C15" s="575"/>
      <c r="D15" s="575"/>
      <c r="E15" s="575"/>
      <c r="F15" s="25"/>
    </row>
    <row r="16" spans="1:6" ht="6" customHeight="1" x14ac:dyDescent="0.2">
      <c r="A16" s="1"/>
      <c r="B16" s="1"/>
      <c r="C16" s="1"/>
      <c r="D16" s="1"/>
      <c r="F16" s="25"/>
    </row>
    <row r="17" spans="1:6" ht="13.5" x14ac:dyDescent="0.2">
      <c r="A17" s="563" t="s">
        <v>306</v>
      </c>
      <c r="B17" s="563"/>
      <c r="C17" s="563"/>
      <c r="D17" s="563"/>
      <c r="E17" s="9"/>
      <c r="F17" s="25"/>
    </row>
    <row r="18" spans="1:6" ht="27.4" customHeight="1" x14ac:dyDescent="0.2">
      <c r="B18" s="573" t="s">
        <v>6</v>
      </c>
      <c r="C18" s="573"/>
      <c r="D18" s="573"/>
      <c r="E18" s="9"/>
      <c r="F18" s="25"/>
    </row>
    <row r="19" spans="1:6" ht="6" customHeight="1" x14ac:dyDescent="0.2">
      <c r="B19" s="10"/>
      <c r="C19" s="10"/>
      <c r="D19" s="10"/>
      <c r="E19" s="9"/>
      <c r="F19" s="25"/>
    </row>
    <row r="20" spans="1:6" ht="13.5" x14ac:dyDescent="0.2">
      <c r="A20" s="563" t="s">
        <v>307</v>
      </c>
      <c r="B20" s="563"/>
      <c r="C20" s="563"/>
      <c r="D20" s="563"/>
      <c r="E20" s="11"/>
      <c r="F20" s="25"/>
    </row>
    <row r="21" spans="1:6" ht="6" customHeight="1" x14ac:dyDescent="0.2">
      <c r="A21" s="574"/>
      <c r="B21" s="574"/>
      <c r="C21" s="574"/>
      <c r="D21" s="574"/>
      <c r="E21" s="9"/>
      <c r="F21" s="25"/>
    </row>
    <row r="22" spans="1:6" ht="14.5" x14ac:dyDescent="0.2">
      <c r="A22" s="562" t="s">
        <v>7</v>
      </c>
      <c r="B22" s="562"/>
      <c r="C22" s="562"/>
      <c r="D22" s="562"/>
      <c r="E22" s="562"/>
      <c r="F22" s="25"/>
    </row>
    <row r="23" spans="1:6" ht="28.5" customHeight="1" x14ac:dyDescent="0.2">
      <c r="A23" s="12"/>
      <c r="B23" s="561" t="s">
        <v>16</v>
      </c>
      <c r="C23" s="561"/>
      <c r="D23" s="561"/>
      <c r="E23" s="12"/>
      <c r="F23" s="25"/>
    </row>
    <row r="24" spans="1:6" ht="27.4" customHeight="1" x14ac:dyDescent="0.2">
      <c r="A24" s="12"/>
      <c r="B24" s="561" t="s">
        <v>17</v>
      </c>
      <c r="C24" s="561"/>
      <c r="D24" s="561"/>
      <c r="E24" s="12"/>
      <c r="F24" s="25"/>
    </row>
    <row r="25" spans="1:6" ht="6" customHeight="1" x14ac:dyDescent="0.2">
      <c r="A25" s="12"/>
      <c r="B25" s="13"/>
      <c r="C25" s="13"/>
      <c r="D25" s="13"/>
      <c r="E25" s="12"/>
      <c r="F25" s="25"/>
    </row>
    <row r="26" spans="1:6" ht="14.5" x14ac:dyDescent="0.2">
      <c r="A26" s="562" t="s">
        <v>8</v>
      </c>
      <c r="B26" s="562"/>
      <c r="C26" s="562"/>
      <c r="D26" s="562"/>
      <c r="E26" s="562"/>
      <c r="F26" s="25"/>
    </row>
    <row r="27" spans="1:6" ht="28.5" customHeight="1" x14ac:dyDescent="0.2">
      <c r="A27" s="14"/>
      <c r="B27" s="563" t="s">
        <v>376</v>
      </c>
      <c r="C27" s="563"/>
      <c r="D27" s="563"/>
      <c r="E27" s="14"/>
      <c r="F27" s="25"/>
    </row>
    <row r="28" spans="1:6" ht="28.5" customHeight="1" x14ac:dyDescent="0.2">
      <c r="A28" s="12"/>
      <c r="B28" s="561" t="s">
        <v>238</v>
      </c>
      <c r="C28" s="561"/>
      <c r="D28" s="561"/>
      <c r="E28" s="12"/>
      <c r="F28" s="25"/>
    </row>
    <row r="29" spans="1:6" ht="6" customHeight="1" x14ac:dyDescent="0.2">
      <c r="B29" s="9"/>
      <c r="C29" s="9"/>
      <c r="D29" s="9"/>
      <c r="E29" s="9"/>
      <c r="F29" s="25"/>
    </row>
    <row r="30" spans="1:6" ht="14.5" x14ac:dyDescent="0.2">
      <c r="A30" s="562" t="s">
        <v>9</v>
      </c>
      <c r="B30" s="562"/>
      <c r="C30" s="562"/>
      <c r="D30" s="562"/>
      <c r="E30" s="8"/>
      <c r="F30" s="25"/>
    </row>
    <row r="31" spans="1:6" ht="28.5" customHeight="1" x14ac:dyDescent="0.2">
      <c r="A31" s="14"/>
      <c r="B31" s="563" t="s">
        <v>10</v>
      </c>
      <c r="C31" s="563"/>
      <c r="D31" s="563"/>
      <c r="E31" s="8"/>
      <c r="F31" s="25"/>
    </row>
    <row r="32" spans="1:6" ht="13.5" x14ac:dyDescent="0.2">
      <c r="A32" s="11"/>
      <c r="B32" s="564" t="s">
        <v>11</v>
      </c>
      <c r="C32" s="564"/>
      <c r="D32" s="564"/>
      <c r="E32" s="15"/>
      <c r="F32" s="25"/>
    </row>
    <row r="33" spans="1:6" ht="13.5" x14ac:dyDescent="0.2">
      <c r="B33" s="564" t="s">
        <v>12</v>
      </c>
      <c r="C33" s="564"/>
      <c r="D33" s="564"/>
      <c r="E33" s="8"/>
      <c r="F33" s="25"/>
    </row>
    <row r="34" spans="1:6" ht="6" customHeight="1" x14ac:dyDescent="0.2">
      <c r="B34" s="15"/>
      <c r="C34" s="15"/>
      <c r="D34" s="15"/>
      <c r="E34" s="15"/>
      <c r="F34" s="25"/>
    </row>
    <row r="35" spans="1:6" ht="13.5" x14ac:dyDescent="0.2">
      <c r="A35" s="16"/>
      <c r="B35" s="17" t="s">
        <v>13</v>
      </c>
      <c r="C35" s="18"/>
      <c r="D35" s="19"/>
      <c r="E35" s="15"/>
      <c r="F35" s="25"/>
    </row>
    <row r="36" spans="1:6" ht="143" customHeight="1" x14ac:dyDescent="0.2">
      <c r="A36" s="9"/>
      <c r="B36" s="565"/>
      <c r="C36" s="565"/>
      <c r="D36" s="20" t="s">
        <v>433</v>
      </c>
      <c r="E36" s="9"/>
      <c r="F36" s="25"/>
    </row>
    <row r="37" spans="1:6" ht="131" customHeight="1" x14ac:dyDescent="0.2">
      <c r="A37" s="11"/>
      <c r="B37" s="566"/>
      <c r="C37" s="566"/>
      <c r="D37" s="21" t="s">
        <v>14</v>
      </c>
      <c r="E37" s="11"/>
      <c r="F37" s="25"/>
    </row>
    <row r="38" spans="1:6" ht="177" customHeight="1" x14ac:dyDescent="0.2">
      <c r="B38" s="560"/>
      <c r="C38" s="560"/>
      <c r="D38" s="22" t="s">
        <v>434</v>
      </c>
      <c r="E38" s="23"/>
      <c r="F38" s="25"/>
    </row>
    <row r="39" spans="1:6" ht="168" customHeight="1" x14ac:dyDescent="0.2">
      <c r="B39" s="567"/>
      <c r="C39" s="567"/>
      <c r="D39" s="21" t="s">
        <v>373</v>
      </c>
      <c r="F39" s="25"/>
    </row>
    <row r="40" spans="1:6" ht="115" customHeight="1" x14ac:dyDescent="0.2">
      <c r="B40" s="560"/>
      <c r="C40" s="560"/>
      <c r="D40" s="20" t="s">
        <v>15</v>
      </c>
      <c r="F40" s="25"/>
    </row>
    <row r="41" spans="1:6" ht="6" customHeight="1" x14ac:dyDescent="0.2">
      <c r="F41" s="25"/>
    </row>
    <row r="42" spans="1:6" ht="51" customHeight="1" x14ac:dyDescent="0.2">
      <c r="A42" s="25"/>
      <c r="B42" s="25"/>
      <c r="C42" s="25"/>
      <c r="D42" s="25"/>
      <c r="E42" s="25"/>
      <c r="F42" s="25"/>
    </row>
  </sheetData>
  <sheetProtection sheet="1" objects="1" scenarios="1" formatCells="0" formatColumns="0" formatRows="0"/>
  <mergeCells count="27">
    <mergeCell ref="B23:D23"/>
    <mergeCell ref="C5:D5"/>
    <mergeCell ref="C6:D6"/>
    <mergeCell ref="C7:D7"/>
    <mergeCell ref="C8:D8"/>
    <mergeCell ref="C11:D11"/>
    <mergeCell ref="A13:E13"/>
    <mergeCell ref="A17:D17"/>
    <mergeCell ref="B18:D18"/>
    <mergeCell ref="A20:D20"/>
    <mergeCell ref="A21:D21"/>
    <mergeCell ref="A22:E22"/>
    <mergeCell ref="A15:E15"/>
    <mergeCell ref="C9:D9"/>
    <mergeCell ref="B40:C40"/>
    <mergeCell ref="B24:D24"/>
    <mergeCell ref="A26:E26"/>
    <mergeCell ref="B28:D28"/>
    <mergeCell ref="A30:D30"/>
    <mergeCell ref="B31:D31"/>
    <mergeCell ref="B32:D32"/>
    <mergeCell ref="B33:D33"/>
    <mergeCell ref="B36:C36"/>
    <mergeCell ref="B37:C37"/>
    <mergeCell ref="B38:C38"/>
    <mergeCell ref="B39:C39"/>
    <mergeCell ref="B27:D27"/>
  </mergeCells>
  <phoneticPr fontId="1"/>
  <hyperlinks>
    <hyperlink ref="B5" location="'A. 教室用'!A1" display="A. 教室用教材" xr:uid="{00000000-0004-0000-0000-000000000000}"/>
    <hyperlink ref="B6" location="'B. ホームワーク'!A1" display="B. ホームワーク教材・その他" xr:uid="{00000000-0004-0000-0000-000001000000}"/>
    <hyperlink ref="B7" location="'D. Click注文'!A1" display="D. Click©" xr:uid="{00000000-0004-0000-0000-000002000000}"/>
    <hyperlink ref="B8" location="'E. CL注文'!A1" display="E. Click Listen©" xr:uid="{00000000-0004-0000-0000-000003000000}"/>
    <hyperlink ref="B9" location="'F-1. Click Flash'!A1" display="F. Click Flash©" xr:uid="{00000000-0004-0000-0000-000004000000}"/>
    <hyperlink ref="B11" location="'C. Click, CL価格'!A1" display="（C. Click©/Click Listen©価格表" xr:uid="{00000000-0004-0000-0000-000005000000}"/>
  </hyperlinks>
  <printOptions horizontalCentered="1" verticalCentered="1"/>
  <pageMargins left="0.31496062992125984" right="0.31496062992125984" top="0.35433070866141736" bottom="0.35433070866141736" header="0" footer="0"/>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C36"/>
  <sheetViews>
    <sheetView showGridLines="0" workbookViewId="0">
      <selection activeCell="B9" sqref="B9"/>
    </sheetView>
  </sheetViews>
  <sheetFormatPr defaultRowHeight="13" x14ac:dyDescent="0.2"/>
  <cols>
    <col min="1" max="1" width="3.36328125" style="218" customWidth="1"/>
    <col min="2" max="2" width="95.6328125" customWidth="1"/>
  </cols>
  <sheetData>
    <row r="1" spans="1:3" ht="8.65" customHeight="1" thickBot="1" x14ac:dyDescent="0.25">
      <c r="B1" s="302" t="s">
        <v>362</v>
      </c>
      <c r="C1" s="25"/>
    </row>
    <row r="2" spans="1:3" ht="27" customHeight="1" thickBot="1" x14ac:dyDescent="0.25">
      <c r="A2" s="983" t="s">
        <v>419</v>
      </c>
      <c r="B2" s="984"/>
      <c r="C2" s="25"/>
    </row>
    <row r="3" spans="1:3" ht="20" customHeight="1" thickBot="1" x14ac:dyDescent="0.25">
      <c r="A3" s="985" t="s">
        <v>420</v>
      </c>
      <c r="B3" s="986"/>
      <c r="C3" s="25"/>
    </row>
    <row r="4" spans="1:3" ht="20" customHeight="1" thickBot="1" x14ac:dyDescent="0.25">
      <c r="A4" s="987" t="s">
        <v>264</v>
      </c>
      <c r="B4" s="988"/>
      <c r="C4" s="25"/>
    </row>
    <row r="5" spans="1:3" ht="20" customHeight="1" x14ac:dyDescent="0.2">
      <c r="A5" s="989" t="s">
        <v>265</v>
      </c>
      <c r="B5" s="990"/>
      <c r="C5" s="25"/>
    </row>
    <row r="6" spans="1:3" ht="35" customHeight="1" thickBot="1" x14ac:dyDescent="0.25">
      <c r="A6" s="216" t="s">
        <v>279</v>
      </c>
      <c r="B6" s="213" t="s">
        <v>421</v>
      </c>
      <c r="C6" s="25"/>
    </row>
    <row r="7" spans="1:3" ht="20" customHeight="1" x14ac:dyDescent="0.2">
      <c r="A7" s="989" t="s">
        <v>266</v>
      </c>
      <c r="B7" s="990"/>
      <c r="C7" s="25"/>
    </row>
    <row r="8" spans="1:3" ht="20" customHeight="1" x14ac:dyDescent="0.2">
      <c r="A8" s="217" t="s">
        <v>280</v>
      </c>
      <c r="B8" s="214" t="s">
        <v>295</v>
      </c>
      <c r="C8" s="25"/>
    </row>
    <row r="9" spans="1:3" ht="20" customHeight="1" thickBot="1" x14ac:dyDescent="0.25">
      <c r="A9" s="216" t="s">
        <v>281</v>
      </c>
      <c r="B9" s="213" t="s">
        <v>296</v>
      </c>
      <c r="C9" s="25"/>
    </row>
    <row r="10" spans="1:3" ht="20" customHeight="1" x14ac:dyDescent="0.2">
      <c r="A10" s="991" t="s">
        <v>267</v>
      </c>
      <c r="B10" s="992"/>
      <c r="C10" s="25"/>
    </row>
    <row r="11" spans="1:3" ht="35" customHeight="1" x14ac:dyDescent="0.2">
      <c r="A11" s="219" t="s">
        <v>282</v>
      </c>
      <c r="B11" s="215" t="s">
        <v>378</v>
      </c>
      <c r="C11" s="25"/>
    </row>
    <row r="12" spans="1:3" ht="35" customHeight="1" x14ac:dyDescent="0.2">
      <c r="A12" s="219" t="s">
        <v>343</v>
      </c>
      <c r="B12" s="215" t="s">
        <v>342</v>
      </c>
      <c r="C12" s="25"/>
    </row>
    <row r="13" spans="1:3" ht="50" customHeight="1" x14ac:dyDescent="0.2">
      <c r="A13" s="219" t="s">
        <v>283</v>
      </c>
      <c r="B13" s="215" t="s">
        <v>305</v>
      </c>
      <c r="C13" s="25"/>
    </row>
    <row r="14" spans="1:3" ht="20" customHeight="1" x14ac:dyDescent="0.2">
      <c r="A14" s="219" t="s">
        <v>284</v>
      </c>
      <c r="B14" s="215" t="s">
        <v>297</v>
      </c>
      <c r="C14" s="25"/>
    </row>
    <row r="15" spans="1:3" ht="20" customHeight="1" x14ac:dyDescent="0.2">
      <c r="A15" s="219" t="s">
        <v>285</v>
      </c>
      <c r="B15" s="215" t="s">
        <v>298</v>
      </c>
      <c r="C15" s="25"/>
    </row>
    <row r="16" spans="1:3" ht="20" customHeight="1" x14ac:dyDescent="0.2">
      <c r="A16" s="219" t="s">
        <v>286</v>
      </c>
      <c r="B16" s="215" t="s">
        <v>299</v>
      </c>
      <c r="C16" s="25"/>
    </row>
    <row r="17" spans="1:3" ht="20" customHeight="1" x14ac:dyDescent="0.2">
      <c r="A17" s="219" t="s">
        <v>287</v>
      </c>
      <c r="B17" s="215" t="s">
        <v>300</v>
      </c>
      <c r="C17" s="25"/>
    </row>
    <row r="18" spans="1:3" ht="20" customHeight="1" x14ac:dyDescent="0.2">
      <c r="A18" s="219" t="s">
        <v>288</v>
      </c>
      <c r="B18" s="215" t="s">
        <v>301</v>
      </c>
      <c r="C18" s="25"/>
    </row>
    <row r="19" spans="1:3" ht="35" customHeight="1" thickBot="1" x14ac:dyDescent="0.25">
      <c r="A19" s="216" t="s">
        <v>289</v>
      </c>
      <c r="B19" s="213" t="s">
        <v>302</v>
      </c>
      <c r="C19" s="25"/>
    </row>
    <row r="20" spans="1:3" ht="20" customHeight="1" x14ac:dyDescent="0.2">
      <c r="A20" s="989" t="s">
        <v>268</v>
      </c>
      <c r="B20" s="990"/>
      <c r="C20" s="25"/>
    </row>
    <row r="21" spans="1:3" ht="35" customHeight="1" x14ac:dyDescent="0.2">
      <c r="A21" s="217" t="s">
        <v>291</v>
      </c>
      <c r="B21" s="214" t="s">
        <v>293</v>
      </c>
      <c r="C21" s="25"/>
    </row>
    <row r="22" spans="1:3" ht="50" customHeight="1" x14ac:dyDescent="0.2">
      <c r="A22" s="217" t="s">
        <v>290</v>
      </c>
      <c r="B22" s="214" t="s">
        <v>377</v>
      </c>
      <c r="C22" s="25"/>
    </row>
    <row r="23" spans="1:3" ht="35" customHeight="1" thickBot="1" x14ac:dyDescent="0.25">
      <c r="A23" s="221" t="s">
        <v>292</v>
      </c>
      <c r="B23" s="220" t="s">
        <v>294</v>
      </c>
      <c r="C23" s="25"/>
    </row>
    <row r="24" spans="1:3" ht="20" customHeight="1" x14ac:dyDescent="0.2">
      <c r="A24" s="993" t="s">
        <v>269</v>
      </c>
      <c r="B24" s="209" t="s">
        <v>270</v>
      </c>
      <c r="C24" s="25"/>
    </row>
    <row r="25" spans="1:3" ht="20" customHeight="1" thickBot="1" x14ac:dyDescent="0.25">
      <c r="A25" s="994"/>
      <c r="B25" s="210" t="s">
        <v>271</v>
      </c>
      <c r="C25" s="25"/>
    </row>
    <row r="26" spans="1:3" ht="20" customHeight="1" x14ac:dyDescent="0.2">
      <c r="A26" s="993" t="s">
        <v>272</v>
      </c>
      <c r="B26" s="211" t="s">
        <v>273</v>
      </c>
      <c r="C26" s="25"/>
    </row>
    <row r="27" spans="1:3" ht="20" customHeight="1" thickBot="1" x14ac:dyDescent="0.25">
      <c r="A27" s="994"/>
      <c r="B27" s="210" t="s">
        <v>274</v>
      </c>
      <c r="C27" s="25"/>
    </row>
    <row r="28" spans="1:3" ht="20" customHeight="1" x14ac:dyDescent="0.2">
      <c r="A28" s="993" t="s">
        <v>275</v>
      </c>
      <c r="B28" s="212" t="s">
        <v>276</v>
      </c>
      <c r="C28" s="25"/>
    </row>
    <row r="29" spans="1:3" ht="20" customHeight="1" x14ac:dyDescent="0.2">
      <c r="A29" s="995"/>
      <c r="B29" s="212" t="s">
        <v>303</v>
      </c>
      <c r="C29" s="25"/>
    </row>
    <row r="30" spans="1:3" ht="20" customHeight="1" x14ac:dyDescent="0.2">
      <c r="A30" s="995"/>
      <c r="B30" s="212" t="s">
        <v>277</v>
      </c>
      <c r="C30" s="25"/>
    </row>
    <row r="31" spans="1:3" ht="20" customHeight="1" thickBot="1" x14ac:dyDescent="0.25">
      <c r="A31" s="995"/>
      <c r="B31" s="212" t="s">
        <v>304</v>
      </c>
      <c r="C31" s="25"/>
    </row>
    <row r="32" spans="1:3" ht="20" customHeight="1" x14ac:dyDescent="0.2">
      <c r="A32" s="989" t="s">
        <v>278</v>
      </c>
      <c r="B32" s="990"/>
      <c r="C32" s="25"/>
    </row>
    <row r="33" spans="1:3" ht="35" customHeight="1" x14ac:dyDescent="0.2">
      <c r="A33" s="217" t="s">
        <v>291</v>
      </c>
      <c r="B33" s="214" t="s">
        <v>364</v>
      </c>
      <c r="C33" s="25"/>
    </row>
    <row r="34" spans="1:3" ht="20" customHeight="1" x14ac:dyDescent="0.2">
      <c r="A34" s="219" t="s">
        <v>367</v>
      </c>
      <c r="B34" s="215" t="s">
        <v>365</v>
      </c>
      <c r="C34" s="25"/>
    </row>
    <row r="35" spans="1:3" ht="20" customHeight="1" thickBot="1" x14ac:dyDescent="0.25">
      <c r="A35" s="216" t="s">
        <v>368</v>
      </c>
      <c r="B35" s="213" t="s">
        <v>366</v>
      </c>
      <c r="C35" s="25"/>
    </row>
    <row r="36" spans="1:3" x14ac:dyDescent="0.2">
      <c r="A36" s="224"/>
      <c r="B36" s="25"/>
      <c r="C36" s="25"/>
    </row>
  </sheetData>
  <sheetProtection algorithmName="SHA-512" hashValue="/5K4Y//d8/fQUfmnfrzKo4RDuMUf5xw7gCOviPLFccAhbjJUWIMIK01ZUoaiBwQtaC6XOQY+v43qgDnonKWMkA==" saltValue="Ts9BmwJCKQCCzrm6Ux39uw==" spinCount="100000" sheet="1" objects="1" scenarios="1"/>
  <mergeCells count="11">
    <mergeCell ref="A32:B32"/>
    <mergeCell ref="A20:B20"/>
    <mergeCell ref="A10:B10"/>
    <mergeCell ref="A24:A25"/>
    <mergeCell ref="A26:A27"/>
    <mergeCell ref="A28:A31"/>
    <mergeCell ref="A2:B2"/>
    <mergeCell ref="A3:B3"/>
    <mergeCell ref="A4:B4"/>
    <mergeCell ref="A5:B5"/>
    <mergeCell ref="A7:B7"/>
  </mergeCells>
  <phoneticPr fontId="1"/>
  <pageMargins left="0.31496062992125984" right="0.31496062992125984" top="0.35433070866141736" bottom="0.35433070866141736" header="0" footer="0"/>
  <pageSetup paperSize="9" orientation="portrait" r:id="rId1"/>
  <ignoredErrors>
    <ignoredError sqref="A14:A18 A8:A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pageSetUpPr fitToPage="1"/>
  </sheetPr>
  <dimension ref="A1:N54"/>
  <sheetViews>
    <sheetView showGridLines="0" zoomScale="120" zoomScaleNormal="120" workbookViewId="0">
      <selection activeCell="C3" sqref="C3"/>
    </sheetView>
  </sheetViews>
  <sheetFormatPr defaultRowHeight="13" x14ac:dyDescent="0.2"/>
  <cols>
    <col min="1" max="1" width="2.81640625" customWidth="1"/>
    <col min="2" max="2" width="7.6328125" customWidth="1"/>
    <col min="3" max="3" width="21.6328125" customWidth="1"/>
    <col min="4" max="4" width="6.08984375" customWidth="1"/>
    <col min="5" max="5" width="4.6328125" customWidth="1"/>
    <col min="6" max="6" width="7.6328125" customWidth="1"/>
    <col min="7" max="7" width="2.81640625" customWidth="1"/>
    <col min="8" max="8" width="21.6328125" customWidth="1"/>
    <col min="10" max="10" width="6.08984375" customWidth="1"/>
    <col min="11" max="11" width="4.6328125" customWidth="1"/>
    <col min="12" max="12" width="7.6328125" customWidth="1"/>
    <col min="13" max="13" width="1.08984375" customWidth="1"/>
  </cols>
  <sheetData>
    <row r="1" spans="1:14" ht="52" customHeight="1" x14ac:dyDescent="0.2">
      <c r="A1" s="635"/>
      <c r="B1" s="635"/>
      <c r="C1" s="635"/>
      <c r="D1" s="635"/>
      <c r="E1" s="635"/>
      <c r="F1" s="635"/>
      <c r="G1" s="635"/>
      <c r="H1" s="635"/>
      <c r="I1" s="635"/>
      <c r="J1" s="635"/>
      <c r="K1" s="635"/>
      <c r="L1" s="635"/>
      <c r="M1" s="1"/>
      <c r="N1" s="25"/>
    </row>
    <row r="2" spans="1:14" ht="6" customHeight="1" x14ac:dyDescent="0.2">
      <c r="A2" s="27"/>
      <c r="B2" s="27"/>
      <c r="C2" s="27"/>
      <c r="D2" s="27"/>
      <c r="E2" s="27"/>
      <c r="F2" s="27"/>
      <c r="G2" s="27"/>
      <c r="H2" s="27"/>
      <c r="I2" s="27"/>
      <c r="J2" s="27"/>
      <c r="K2" s="27"/>
      <c r="L2" s="27"/>
      <c r="M2" s="1"/>
      <c r="N2" s="25"/>
    </row>
    <row r="3" spans="1:14" ht="19" thickBot="1" x14ac:dyDescent="0.4">
      <c r="A3" s="26" t="s">
        <v>18</v>
      </c>
      <c r="B3" s="27"/>
      <c r="C3" s="179"/>
      <c r="D3" s="27"/>
      <c r="E3" s="27"/>
      <c r="F3" s="27"/>
      <c r="G3" s="27"/>
      <c r="H3" s="27"/>
      <c r="I3" s="27"/>
      <c r="J3" s="27"/>
      <c r="K3" s="27"/>
      <c r="L3" s="2" t="s">
        <v>511</v>
      </c>
      <c r="M3" s="1"/>
      <c r="N3" s="25"/>
    </row>
    <row r="4" spans="1:14" ht="6" customHeight="1" x14ac:dyDescent="0.2">
      <c r="A4" s="28"/>
      <c r="B4" s="1"/>
      <c r="C4" s="29"/>
      <c r="D4" s="27"/>
      <c r="E4" s="27"/>
      <c r="F4" s="27"/>
      <c r="G4" s="27"/>
      <c r="H4" s="27"/>
      <c r="I4" s="27"/>
      <c r="J4" s="27"/>
      <c r="K4" s="27"/>
      <c r="L4" s="27"/>
      <c r="M4" s="1"/>
      <c r="N4" s="25"/>
    </row>
    <row r="5" spans="1:14" ht="19" thickBot="1" x14ac:dyDescent="0.25">
      <c r="A5" s="1" t="s">
        <v>19</v>
      </c>
      <c r="B5" s="1"/>
      <c r="C5" s="636"/>
      <c r="D5" s="636"/>
      <c r="E5" s="636"/>
      <c r="F5" s="636"/>
      <c r="G5" s="636"/>
      <c r="H5" s="30" t="s">
        <v>20</v>
      </c>
      <c r="I5" s="637"/>
      <c r="J5" s="637"/>
      <c r="K5" s="637"/>
      <c r="L5" s="637"/>
      <c r="M5" s="1"/>
      <c r="N5" s="25"/>
    </row>
    <row r="6" spans="1:14" ht="6" customHeight="1" thickBot="1" x14ac:dyDescent="0.25">
      <c r="A6" s="1"/>
      <c r="B6" s="31"/>
      <c r="C6" s="31"/>
      <c r="D6" s="31"/>
      <c r="E6" s="31"/>
      <c r="F6" s="31"/>
      <c r="G6" s="31"/>
      <c r="H6" s="32"/>
      <c r="I6" s="31"/>
      <c r="J6" s="31"/>
      <c r="K6" s="31"/>
      <c r="L6" s="31"/>
      <c r="M6" s="1"/>
      <c r="N6" s="25"/>
    </row>
    <row r="7" spans="1:14" ht="15" thickBot="1" x14ac:dyDescent="0.25">
      <c r="A7" s="33"/>
      <c r="B7" s="638" t="s">
        <v>21</v>
      </c>
      <c r="C7" s="639"/>
      <c r="D7" s="34" t="s">
        <v>22</v>
      </c>
      <c r="E7" s="34" t="s">
        <v>23</v>
      </c>
      <c r="F7" s="34"/>
      <c r="G7" s="35"/>
      <c r="H7" s="638" t="s">
        <v>21</v>
      </c>
      <c r="I7" s="639"/>
      <c r="J7" s="34" t="s">
        <v>22</v>
      </c>
      <c r="K7" s="34" t="s">
        <v>23</v>
      </c>
      <c r="L7" s="34"/>
      <c r="M7" s="1"/>
      <c r="N7" s="25"/>
    </row>
    <row r="8" spans="1:14" ht="15.5" customHeight="1" thickBot="1" x14ac:dyDescent="0.25">
      <c r="A8" s="386">
        <v>1</v>
      </c>
      <c r="B8" s="609" t="s">
        <v>24</v>
      </c>
      <c r="C8" s="610"/>
      <c r="D8" s="387">
        <v>4207</v>
      </c>
      <c r="E8" s="388">
        <v>0</v>
      </c>
      <c r="F8" s="389">
        <f>D8*E8</f>
        <v>0</v>
      </c>
      <c r="G8" s="40">
        <v>40</v>
      </c>
      <c r="H8" s="601" t="s">
        <v>34</v>
      </c>
      <c r="I8" s="602"/>
      <c r="J8" s="41">
        <v>2200</v>
      </c>
      <c r="K8" s="42">
        <v>0</v>
      </c>
      <c r="L8" s="43">
        <f t="shared" ref="L8:L13" si="0">J8*K8</f>
        <v>0</v>
      </c>
      <c r="M8" s="1"/>
      <c r="N8" s="25"/>
    </row>
    <row r="9" spans="1:14" ht="15.5" customHeight="1" thickBot="1" x14ac:dyDescent="0.25">
      <c r="A9" s="44">
        <v>2</v>
      </c>
      <c r="B9" s="617" t="s">
        <v>25</v>
      </c>
      <c r="C9" s="618"/>
      <c r="D9" s="41">
        <v>3300</v>
      </c>
      <c r="E9" s="42">
        <v>0</v>
      </c>
      <c r="F9" s="43">
        <f t="shared" ref="F9:F46" si="1">D9*E9</f>
        <v>0</v>
      </c>
      <c r="G9" s="45">
        <v>41</v>
      </c>
      <c r="H9" s="583" t="s">
        <v>35</v>
      </c>
      <c r="I9" s="584"/>
      <c r="J9" s="37">
        <v>2750</v>
      </c>
      <c r="K9" s="38">
        <v>0</v>
      </c>
      <c r="L9" s="39">
        <f t="shared" si="0"/>
        <v>0</v>
      </c>
      <c r="M9" s="1"/>
      <c r="N9" s="25"/>
    </row>
    <row r="10" spans="1:14" ht="15.5" customHeight="1" thickBot="1" x14ac:dyDescent="0.25">
      <c r="A10" s="36">
        <v>3</v>
      </c>
      <c r="B10" s="583" t="s">
        <v>207</v>
      </c>
      <c r="C10" s="584"/>
      <c r="D10" s="37">
        <v>1628</v>
      </c>
      <c r="E10" s="38">
        <v>0</v>
      </c>
      <c r="F10" s="39">
        <f t="shared" si="1"/>
        <v>0</v>
      </c>
      <c r="G10" s="40">
        <v>42</v>
      </c>
      <c r="H10" s="601" t="s">
        <v>36</v>
      </c>
      <c r="I10" s="602"/>
      <c r="J10" s="41">
        <v>2618</v>
      </c>
      <c r="K10" s="42">
        <v>0</v>
      </c>
      <c r="L10" s="43">
        <f t="shared" si="0"/>
        <v>0</v>
      </c>
      <c r="M10" s="1"/>
      <c r="N10" s="25"/>
    </row>
    <row r="11" spans="1:14" ht="15.5" customHeight="1" thickBot="1" x14ac:dyDescent="0.25">
      <c r="A11" s="44">
        <v>4</v>
      </c>
      <c r="B11" s="601" t="s">
        <v>208</v>
      </c>
      <c r="C11" s="602"/>
      <c r="D11" s="41">
        <v>2244</v>
      </c>
      <c r="E11" s="42">
        <v>0</v>
      </c>
      <c r="F11" s="43">
        <f t="shared" si="1"/>
        <v>0</v>
      </c>
      <c r="G11" s="45">
        <v>43</v>
      </c>
      <c r="H11" s="583" t="s">
        <v>37</v>
      </c>
      <c r="I11" s="584"/>
      <c r="J11" s="37">
        <v>1963</v>
      </c>
      <c r="K11" s="38">
        <v>0</v>
      </c>
      <c r="L11" s="39">
        <f t="shared" si="0"/>
        <v>0</v>
      </c>
      <c r="M11" s="1"/>
      <c r="N11" s="25"/>
    </row>
    <row r="12" spans="1:14" ht="15.5" customHeight="1" thickBot="1" x14ac:dyDescent="0.25">
      <c r="A12" s="36">
        <v>5</v>
      </c>
      <c r="B12" s="583" t="s">
        <v>209</v>
      </c>
      <c r="C12" s="584"/>
      <c r="D12" s="37">
        <v>1683</v>
      </c>
      <c r="E12" s="38">
        <v>0</v>
      </c>
      <c r="F12" s="39">
        <f t="shared" si="1"/>
        <v>0</v>
      </c>
      <c r="G12" s="40">
        <v>44</v>
      </c>
      <c r="H12" s="601" t="s">
        <v>38</v>
      </c>
      <c r="I12" s="602"/>
      <c r="J12" s="41">
        <v>4207</v>
      </c>
      <c r="K12" s="42">
        <v>0</v>
      </c>
      <c r="L12" s="43">
        <f t="shared" si="0"/>
        <v>0</v>
      </c>
      <c r="M12" s="1"/>
      <c r="N12" s="25"/>
    </row>
    <row r="13" spans="1:14" ht="15.5" customHeight="1" thickBot="1" x14ac:dyDescent="0.25">
      <c r="A13" s="44">
        <v>6</v>
      </c>
      <c r="B13" s="601" t="s">
        <v>210</v>
      </c>
      <c r="C13" s="602"/>
      <c r="D13" s="41">
        <v>2200</v>
      </c>
      <c r="E13" s="42">
        <v>0</v>
      </c>
      <c r="F13" s="43">
        <f t="shared" si="1"/>
        <v>0</v>
      </c>
      <c r="G13" s="399">
        <v>45</v>
      </c>
      <c r="H13" s="609" t="s">
        <v>341</v>
      </c>
      <c r="I13" s="610"/>
      <c r="J13" s="387">
        <v>17314</v>
      </c>
      <c r="K13" s="388">
        <v>0</v>
      </c>
      <c r="L13" s="389">
        <f t="shared" si="0"/>
        <v>0</v>
      </c>
      <c r="M13" s="1"/>
      <c r="N13" s="25"/>
    </row>
    <row r="14" spans="1:14" ht="15.5" customHeight="1" thickBot="1" x14ac:dyDescent="0.25">
      <c r="A14" s="36">
        <v>7</v>
      </c>
      <c r="B14" s="583" t="s">
        <v>211</v>
      </c>
      <c r="C14" s="584"/>
      <c r="D14" s="37">
        <v>9350</v>
      </c>
      <c r="E14" s="38">
        <v>0</v>
      </c>
      <c r="F14" s="39">
        <f t="shared" si="1"/>
        <v>0</v>
      </c>
      <c r="G14" s="400"/>
      <c r="H14" s="627" t="s">
        <v>26</v>
      </c>
      <c r="I14" s="628"/>
      <c r="J14" s="401">
        <v>3460</v>
      </c>
      <c r="K14" s="397">
        <v>0</v>
      </c>
      <c r="L14" s="402">
        <f t="shared" ref="L14:L22" si="2">J14*K14</f>
        <v>0</v>
      </c>
      <c r="M14" s="1"/>
      <c r="N14" s="25"/>
    </row>
    <row r="15" spans="1:14" ht="15.5" customHeight="1" thickBot="1" x14ac:dyDescent="0.25">
      <c r="A15" s="44">
        <v>8</v>
      </c>
      <c r="B15" s="601" t="s">
        <v>212</v>
      </c>
      <c r="C15" s="602"/>
      <c r="D15" s="41">
        <v>3553</v>
      </c>
      <c r="E15" s="42">
        <v>0</v>
      </c>
      <c r="F15" s="43">
        <f t="shared" si="1"/>
        <v>0</v>
      </c>
      <c r="G15" s="400"/>
      <c r="H15" s="627" t="s">
        <v>27</v>
      </c>
      <c r="I15" s="628"/>
      <c r="J15" s="401">
        <v>1220</v>
      </c>
      <c r="K15" s="397">
        <v>0</v>
      </c>
      <c r="L15" s="402">
        <f t="shared" si="2"/>
        <v>0</v>
      </c>
      <c r="M15" s="1"/>
      <c r="N15" s="25"/>
    </row>
    <row r="16" spans="1:14" ht="15.5" customHeight="1" thickBot="1" x14ac:dyDescent="0.25">
      <c r="A16" s="36">
        <v>9</v>
      </c>
      <c r="B16" s="583" t="s">
        <v>213</v>
      </c>
      <c r="C16" s="584"/>
      <c r="D16" s="37">
        <v>3520</v>
      </c>
      <c r="E16" s="38">
        <v>0</v>
      </c>
      <c r="F16" s="39">
        <f t="shared" si="1"/>
        <v>0</v>
      </c>
      <c r="G16" s="400"/>
      <c r="H16" s="627" t="s">
        <v>483</v>
      </c>
      <c r="I16" s="628"/>
      <c r="J16" s="401">
        <v>1230</v>
      </c>
      <c r="K16" s="397">
        <v>0</v>
      </c>
      <c r="L16" s="402">
        <f t="shared" si="2"/>
        <v>0</v>
      </c>
      <c r="M16" s="1"/>
      <c r="N16" s="25"/>
    </row>
    <row r="17" spans="1:14" ht="15.5" customHeight="1" thickBot="1" x14ac:dyDescent="0.25">
      <c r="A17" s="44">
        <v>10</v>
      </c>
      <c r="B17" s="601" t="s">
        <v>516</v>
      </c>
      <c r="C17" s="602"/>
      <c r="D17" s="41">
        <v>506</v>
      </c>
      <c r="E17" s="42">
        <v>0</v>
      </c>
      <c r="F17" s="43">
        <f t="shared" si="1"/>
        <v>0</v>
      </c>
      <c r="G17" s="400"/>
      <c r="H17" s="627" t="s">
        <v>28</v>
      </c>
      <c r="I17" s="628"/>
      <c r="J17" s="401">
        <v>1630</v>
      </c>
      <c r="K17" s="397">
        <v>0</v>
      </c>
      <c r="L17" s="402">
        <f t="shared" si="2"/>
        <v>0</v>
      </c>
      <c r="M17" s="1"/>
      <c r="N17" s="25"/>
    </row>
    <row r="18" spans="1:14" ht="15.5" customHeight="1" thickBot="1" x14ac:dyDescent="0.25">
      <c r="A18" s="36">
        <v>11</v>
      </c>
      <c r="B18" s="583" t="s">
        <v>214</v>
      </c>
      <c r="C18" s="584"/>
      <c r="D18" s="37">
        <v>2200</v>
      </c>
      <c r="E18" s="38">
        <v>0</v>
      </c>
      <c r="F18" s="39">
        <f t="shared" si="1"/>
        <v>0</v>
      </c>
      <c r="G18" s="400"/>
      <c r="H18" s="627" t="s">
        <v>29</v>
      </c>
      <c r="I18" s="628"/>
      <c r="J18" s="401">
        <v>1630</v>
      </c>
      <c r="K18" s="397">
        <v>0</v>
      </c>
      <c r="L18" s="402">
        <f t="shared" si="2"/>
        <v>0</v>
      </c>
      <c r="M18" s="1"/>
      <c r="N18" s="25"/>
    </row>
    <row r="19" spans="1:14" ht="15.5" customHeight="1" thickBot="1" x14ac:dyDescent="0.25">
      <c r="A19" s="44">
        <v>12</v>
      </c>
      <c r="B19" s="601" t="s">
        <v>215</v>
      </c>
      <c r="C19" s="602"/>
      <c r="D19" s="41">
        <v>5093</v>
      </c>
      <c r="E19" s="42">
        <v>0</v>
      </c>
      <c r="F19" s="43">
        <f t="shared" si="1"/>
        <v>0</v>
      </c>
      <c r="G19" s="400"/>
      <c r="H19" s="627" t="s">
        <v>30</v>
      </c>
      <c r="I19" s="628"/>
      <c r="J19" s="401">
        <v>3260</v>
      </c>
      <c r="K19" s="397">
        <v>0</v>
      </c>
      <c r="L19" s="402">
        <f t="shared" si="2"/>
        <v>0</v>
      </c>
      <c r="M19" s="1"/>
      <c r="N19" s="25"/>
    </row>
    <row r="20" spans="1:14" ht="15.5" customHeight="1" thickBot="1" x14ac:dyDescent="0.25">
      <c r="A20" s="36">
        <v>13</v>
      </c>
      <c r="B20" s="583" t="s">
        <v>216</v>
      </c>
      <c r="C20" s="584"/>
      <c r="D20" s="37">
        <v>4070</v>
      </c>
      <c r="E20" s="38">
        <v>0</v>
      </c>
      <c r="F20" s="39">
        <f t="shared" si="1"/>
        <v>0</v>
      </c>
      <c r="G20" s="403"/>
      <c r="H20" s="633" t="s">
        <v>31</v>
      </c>
      <c r="I20" s="634"/>
      <c r="J20" s="404">
        <v>2040</v>
      </c>
      <c r="K20" s="405">
        <v>0</v>
      </c>
      <c r="L20" s="406">
        <f t="shared" si="2"/>
        <v>0</v>
      </c>
      <c r="M20" s="1"/>
      <c r="N20" s="25"/>
    </row>
    <row r="21" spans="1:14" ht="15.5" customHeight="1" thickBot="1" x14ac:dyDescent="0.25">
      <c r="A21" s="430">
        <v>14</v>
      </c>
      <c r="B21" s="625" t="s">
        <v>217</v>
      </c>
      <c r="C21" s="626"/>
      <c r="D21" s="431">
        <v>4081</v>
      </c>
      <c r="E21" s="432">
        <v>0</v>
      </c>
      <c r="F21" s="433">
        <f t="shared" si="1"/>
        <v>0</v>
      </c>
      <c r="G21" s="400"/>
      <c r="H21" s="627" t="s">
        <v>32</v>
      </c>
      <c r="I21" s="628"/>
      <c r="J21" s="401">
        <v>2550</v>
      </c>
      <c r="K21" s="397">
        <v>0</v>
      </c>
      <c r="L21" s="402">
        <f t="shared" si="2"/>
        <v>0</v>
      </c>
      <c r="M21" s="1"/>
      <c r="N21" s="25"/>
    </row>
    <row r="22" spans="1:14" ht="15.5" customHeight="1" thickBot="1" x14ac:dyDescent="0.25">
      <c r="A22" s="426">
        <v>15</v>
      </c>
      <c r="B22" s="629" t="s">
        <v>232</v>
      </c>
      <c r="C22" s="630"/>
      <c r="D22" s="427">
        <v>5000</v>
      </c>
      <c r="E22" s="428">
        <v>0</v>
      </c>
      <c r="F22" s="429">
        <f t="shared" si="1"/>
        <v>0</v>
      </c>
      <c r="G22" s="292"/>
      <c r="H22" s="631" t="s">
        <v>33</v>
      </c>
      <c r="I22" s="632"/>
      <c r="J22" s="293">
        <v>1020</v>
      </c>
      <c r="K22" s="42">
        <v>0</v>
      </c>
      <c r="L22" s="294">
        <f t="shared" si="2"/>
        <v>0</v>
      </c>
      <c r="M22" s="1"/>
      <c r="N22" s="25"/>
    </row>
    <row r="23" spans="1:14" ht="15.5" customHeight="1" thickBot="1" x14ac:dyDescent="0.25">
      <c r="A23" s="425">
        <v>16</v>
      </c>
      <c r="B23" s="603" t="s">
        <v>218</v>
      </c>
      <c r="C23" s="604"/>
      <c r="D23" s="437">
        <v>3462</v>
      </c>
      <c r="E23" s="42">
        <v>0</v>
      </c>
      <c r="F23" s="438">
        <f t="shared" si="1"/>
        <v>0</v>
      </c>
      <c r="G23" s="399">
        <v>46</v>
      </c>
      <c r="H23" s="609" t="s">
        <v>39</v>
      </c>
      <c r="I23" s="610"/>
      <c r="J23" s="387">
        <v>7920</v>
      </c>
      <c r="K23" s="388">
        <v>0</v>
      </c>
      <c r="L23" s="389">
        <f t="shared" ref="L23:L44" si="3">J23*K23</f>
        <v>0</v>
      </c>
      <c r="M23" s="1"/>
      <c r="N23" s="25"/>
    </row>
    <row r="24" spans="1:14" ht="15.5" customHeight="1" thickBot="1" x14ac:dyDescent="0.25">
      <c r="A24" s="426">
        <v>17</v>
      </c>
      <c r="B24" s="619" t="s">
        <v>515</v>
      </c>
      <c r="C24" s="620"/>
      <c r="D24" s="37">
        <v>891</v>
      </c>
      <c r="E24" s="38">
        <v>0</v>
      </c>
      <c r="F24" s="39">
        <f t="shared" si="1"/>
        <v>0</v>
      </c>
      <c r="G24" s="40">
        <v>47</v>
      </c>
      <c r="H24" s="617" t="s">
        <v>40</v>
      </c>
      <c r="I24" s="618"/>
      <c r="J24" s="41">
        <v>4400</v>
      </c>
      <c r="K24" s="42">
        <v>0</v>
      </c>
      <c r="L24" s="43">
        <f t="shared" si="3"/>
        <v>0</v>
      </c>
      <c r="M24" s="1"/>
      <c r="N24" s="25"/>
    </row>
    <row r="25" spans="1:14" ht="15.5" customHeight="1" thickBot="1" x14ac:dyDescent="0.25">
      <c r="A25" s="425">
        <v>18</v>
      </c>
      <c r="B25" s="621" t="s">
        <v>219</v>
      </c>
      <c r="C25" s="622"/>
      <c r="D25" s="439">
        <v>2035</v>
      </c>
      <c r="E25" s="391">
        <v>0</v>
      </c>
      <c r="F25" s="440">
        <f t="shared" si="1"/>
        <v>0</v>
      </c>
      <c r="G25" s="45">
        <v>48</v>
      </c>
      <c r="H25" s="583" t="s">
        <v>41</v>
      </c>
      <c r="I25" s="584"/>
      <c r="J25" s="37">
        <v>1529</v>
      </c>
      <c r="K25" s="38">
        <v>0</v>
      </c>
      <c r="L25" s="39">
        <f t="shared" si="3"/>
        <v>0</v>
      </c>
      <c r="M25" s="1"/>
      <c r="N25" s="25"/>
    </row>
    <row r="26" spans="1:14" ht="15.5" customHeight="1" thickBot="1" x14ac:dyDescent="0.25">
      <c r="A26" s="426">
        <v>19</v>
      </c>
      <c r="B26" s="623" t="s">
        <v>220</v>
      </c>
      <c r="C26" s="624"/>
      <c r="D26" s="37">
        <v>2200</v>
      </c>
      <c r="E26" s="38">
        <v>0</v>
      </c>
      <c r="F26" s="39">
        <f t="shared" si="1"/>
        <v>0</v>
      </c>
      <c r="G26" s="40">
        <v>49</v>
      </c>
      <c r="H26" s="601" t="s">
        <v>42</v>
      </c>
      <c r="I26" s="602"/>
      <c r="J26" s="41">
        <v>2750</v>
      </c>
      <c r="K26" s="42">
        <v>0</v>
      </c>
      <c r="L26" s="43">
        <f t="shared" si="3"/>
        <v>0</v>
      </c>
      <c r="M26" s="1"/>
      <c r="N26" s="25"/>
    </row>
    <row r="27" spans="1:14" ht="15.5" customHeight="1" thickBot="1" x14ac:dyDescent="0.25">
      <c r="A27" s="425">
        <v>20</v>
      </c>
      <c r="B27" s="615" t="s">
        <v>221</v>
      </c>
      <c r="C27" s="616"/>
      <c r="D27" s="437">
        <v>2200</v>
      </c>
      <c r="E27" s="42">
        <v>0</v>
      </c>
      <c r="F27" s="438">
        <f t="shared" si="1"/>
        <v>0</v>
      </c>
      <c r="G27" s="45">
        <v>50</v>
      </c>
      <c r="H27" s="583" t="s">
        <v>43</v>
      </c>
      <c r="I27" s="584"/>
      <c r="J27" s="37">
        <v>5170</v>
      </c>
      <c r="K27" s="38">
        <v>0</v>
      </c>
      <c r="L27" s="39">
        <f t="shared" si="3"/>
        <v>0</v>
      </c>
      <c r="M27" s="1"/>
      <c r="N27" s="25"/>
    </row>
    <row r="28" spans="1:14" ht="15.5" customHeight="1" thickBot="1" x14ac:dyDescent="0.25">
      <c r="A28" s="426">
        <v>21</v>
      </c>
      <c r="B28" s="583" t="s">
        <v>222</v>
      </c>
      <c r="C28" s="584"/>
      <c r="D28" s="37">
        <v>4070</v>
      </c>
      <c r="E28" s="38">
        <v>0</v>
      </c>
      <c r="F28" s="39">
        <f t="shared" si="1"/>
        <v>0</v>
      </c>
      <c r="G28" s="40">
        <v>51</v>
      </c>
      <c r="H28" s="601" t="s">
        <v>44</v>
      </c>
      <c r="I28" s="602"/>
      <c r="J28" s="41">
        <v>1980</v>
      </c>
      <c r="K28" s="42">
        <v>0</v>
      </c>
      <c r="L28" s="43">
        <f t="shared" si="3"/>
        <v>0</v>
      </c>
      <c r="M28" s="1"/>
      <c r="N28" s="25"/>
    </row>
    <row r="29" spans="1:14" ht="15.5" customHeight="1" thickBot="1" x14ac:dyDescent="0.25">
      <c r="A29" s="425">
        <v>22</v>
      </c>
      <c r="B29" s="590" t="s">
        <v>223</v>
      </c>
      <c r="C29" s="591"/>
      <c r="D29" s="437">
        <v>1650</v>
      </c>
      <c r="E29" s="42">
        <v>0</v>
      </c>
      <c r="F29" s="438">
        <f t="shared" si="1"/>
        <v>0</v>
      </c>
      <c r="G29" s="45">
        <v>52</v>
      </c>
      <c r="H29" s="583" t="s">
        <v>45</v>
      </c>
      <c r="I29" s="584"/>
      <c r="J29" s="37">
        <v>2750</v>
      </c>
      <c r="K29" s="38">
        <v>0</v>
      </c>
      <c r="L29" s="39">
        <f t="shared" si="3"/>
        <v>0</v>
      </c>
      <c r="M29" s="1"/>
      <c r="N29" s="25"/>
    </row>
    <row r="30" spans="1:14" ht="15.5" customHeight="1" thickBot="1" x14ac:dyDescent="0.25">
      <c r="A30" s="426">
        <v>23</v>
      </c>
      <c r="B30" s="583" t="s">
        <v>224</v>
      </c>
      <c r="C30" s="584"/>
      <c r="D30" s="37">
        <v>2244</v>
      </c>
      <c r="E30" s="38">
        <v>0</v>
      </c>
      <c r="F30" s="39">
        <f t="shared" si="1"/>
        <v>0</v>
      </c>
      <c r="G30" s="40">
        <v>53</v>
      </c>
      <c r="H30" s="601" t="s">
        <v>46</v>
      </c>
      <c r="I30" s="602"/>
      <c r="J30" s="41">
        <v>2552</v>
      </c>
      <c r="K30" s="42">
        <v>0</v>
      </c>
      <c r="L30" s="43">
        <f t="shared" si="3"/>
        <v>0</v>
      </c>
      <c r="M30" s="1"/>
      <c r="N30" s="25"/>
    </row>
    <row r="31" spans="1:14" ht="15.5" customHeight="1" thickBot="1" x14ac:dyDescent="0.25">
      <c r="A31" s="425">
        <v>24</v>
      </c>
      <c r="B31" s="590" t="s">
        <v>225</v>
      </c>
      <c r="C31" s="591"/>
      <c r="D31" s="437">
        <v>5500</v>
      </c>
      <c r="E31" s="42">
        <v>0</v>
      </c>
      <c r="F31" s="438">
        <f t="shared" si="1"/>
        <v>0</v>
      </c>
      <c r="G31" s="45">
        <v>54</v>
      </c>
      <c r="H31" s="583" t="s">
        <v>47</v>
      </c>
      <c r="I31" s="584"/>
      <c r="J31" s="37">
        <v>3080</v>
      </c>
      <c r="K31" s="38">
        <v>0</v>
      </c>
      <c r="L31" s="39">
        <f t="shared" si="3"/>
        <v>0</v>
      </c>
      <c r="M31" s="1"/>
      <c r="N31" s="25"/>
    </row>
    <row r="32" spans="1:14" ht="15.5" customHeight="1" thickBot="1" x14ac:dyDescent="0.25">
      <c r="A32" s="426">
        <v>25</v>
      </c>
      <c r="B32" s="613" t="s">
        <v>514</v>
      </c>
      <c r="C32" s="614"/>
      <c r="D32" s="37">
        <v>1023</v>
      </c>
      <c r="E32" s="38">
        <v>0</v>
      </c>
      <c r="F32" s="39">
        <f t="shared" si="1"/>
        <v>0</v>
      </c>
      <c r="G32" s="40">
        <v>55</v>
      </c>
      <c r="H32" s="601" t="s">
        <v>48</v>
      </c>
      <c r="I32" s="602"/>
      <c r="J32" s="41">
        <v>2750</v>
      </c>
      <c r="K32" s="42">
        <v>0</v>
      </c>
      <c r="L32" s="43">
        <f t="shared" si="3"/>
        <v>0</v>
      </c>
      <c r="M32" s="1"/>
      <c r="N32" s="25"/>
    </row>
    <row r="33" spans="1:14" ht="15.5" customHeight="1" thickBot="1" x14ac:dyDescent="0.25">
      <c r="A33" s="425">
        <v>26</v>
      </c>
      <c r="B33" s="590" t="s">
        <v>226</v>
      </c>
      <c r="C33" s="591"/>
      <c r="D33" s="437">
        <v>5092</v>
      </c>
      <c r="E33" s="42">
        <v>0</v>
      </c>
      <c r="F33" s="438">
        <f t="shared" si="1"/>
        <v>0</v>
      </c>
      <c r="G33" s="45">
        <v>56</v>
      </c>
      <c r="H33" s="583" t="s">
        <v>49</v>
      </c>
      <c r="I33" s="584"/>
      <c r="J33" s="37">
        <v>2046</v>
      </c>
      <c r="K33" s="38">
        <v>0</v>
      </c>
      <c r="L33" s="39">
        <f t="shared" si="3"/>
        <v>0</v>
      </c>
      <c r="M33" s="1"/>
      <c r="N33" s="25"/>
    </row>
    <row r="34" spans="1:14" ht="15.5" customHeight="1" thickBot="1" x14ac:dyDescent="0.25">
      <c r="A34" s="426">
        <v>27</v>
      </c>
      <c r="B34" s="583" t="s">
        <v>227</v>
      </c>
      <c r="C34" s="584"/>
      <c r="D34" s="37">
        <v>7947</v>
      </c>
      <c r="E34" s="38">
        <v>0</v>
      </c>
      <c r="F34" s="39">
        <f t="shared" si="1"/>
        <v>0</v>
      </c>
      <c r="G34" s="40">
        <v>57</v>
      </c>
      <c r="H34" s="601" t="s">
        <v>517</v>
      </c>
      <c r="I34" s="602"/>
      <c r="J34" s="41">
        <v>1700</v>
      </c>
      <c r="K34" s="42">
        <v>0</v>
      </c>
      <c r="L34" s="43">
        <f t="shared" si="3"/>
        <v>0</v>
      </c>
      <c r="M34" s="1"/>
      <c r="N34" s="25"/>
    </row>
    <row r="35" spans="1:14" ht="15.5" customHeight="1" thickBot="1" x14ac:dyDescent="0.25">
      <c r="A35" s="436">
        <v>28</v>
      </c>
      <c r="B35" s="611" t="s">
        <v>228</v>
      </c>
      <c r="C35" s="612"/>
      <c r="D35" s="439">
        <v>3366</v>
      </c>
      <c r="E35" s="391">
        <v>0</v>
      </c>
      <c r="F35" s="440">
        <f t="shared" si="1"/>
        <v>0</v>
      </c>
      <c r="G35" s="45">
        <v>58</v>
      </c>
      <c r="H35" s="583" t="s">
        <v>50</v>
      </c>
      <c r="I35" s="584"/>
      <c r="J35" s="37">
        <v>2750</v>
      </c>
      <c r="K35" s="38">
        <v>0</v>
      </c>
      <c r="L35" s="39">
        <f t="shared" si="3"/>
        <v>0</v>
      </c>
      <c r="M35" s="1"/>
      <c r="N35" s="25"/>
    </row>
    <row r="36" spans="1:14" ht="15.5" customHeight="1" thickBot="1" x14ac:dyDescent="0.25">
      <c r="A36" s="426">
        <v>29</v>
      </c>
      <c r="B36" s="588" t="s">
        <v>229</v>
      </c>
      <c r="C36" s="589"/>
      <c r="D36" s="37">
        <v>539</v>
      </c>
      <c r="E36" s="38">
        <v>0</v>
      </c>
      <c r="F36" s="39">
        <f t="shared" si="1"/>
        <v>0</v>
      </c>
      <c r="G36" s="40">
        <v>59</v>
      </c>
      <c r="H36" s="601" t="s">
        <v>51</v>
      </c>
      <c r="I36" s="602"/>
      <c r="J36" s="41">
        <v>2244</v>
      </c>
      <c r="K36" s="42">
        <v>0</v>
      </c>
      <c r="L36" s="43">
        <f t="shared" si="3"/>
        <v>0</v>
      </c>
      <c r="M36" s="1"/>
      <c r="N36" s="25"/>
    </row>
    <row r="37" spans="1:14" ht="15.5" customHeight="1" thickBot="1" x14ac:dyDescent="0.25">
      <c r="A37" s="425">
        <v>30</v>
      </c>
      <c r="B37" s="590" t="s">
        <v>230</v>
      </c>
      <c r="C37" s="591"/>
      <c r="D37" s="437">
        <v>2200</v>
      </c>
      <c r="E37" s="42">
        <v>0</v>
      </c>
      <c r="F37" s="438">
        <f t="shared" si="1"/>
        <v>0</v>
      </c>
      <c r="G37" s="45">
        <v>60</v>
      </c>
      <c r="H37" s="583" t="s">
        <v>52</v>
      </c>
      <c r="I37" s="584"/>
      <c r="J37" s="37">
        <v>253</v>
      </c>
      <c r="K37" s="38">
        <v>0</v>
      </c>
      <c r="L37" s="39">
        <f t="shared" si="3"/>
        <v>0</v>
      </c>
      <c r="M37" s="1"/>
      <c r="N37" s="25"/>
    </row>
    <row r="38" spans="1:14" ht="15.5" customHeight="1" thickBot="1" x14ac:dyDescent="0.25">
      <c r="A38" s="435">
        <v>31</v>
      </c>
      <c r="B38" s="609" t="s">
        <v>231</v>
      </c>
      <c r="C38" s="610"/>
      <c r="D38" s="387">
        <v>2420</v>
      </c>
      <c r="E38" s="388">
        <v>0</v>
      </c>
      <c r="F38" s="389">
        <f t="shared" si="1"/>
        <v>0</v>
      </c>
      <c r="G38" s="40">
        <v>61</v>
      </c>
      <c r="H38" s="601" t="s">
        <v>53</v>
      </c>
      <c r="I38" s="602"/>
      <c r="J38" s="41">
        <v>6600</v>
      </c>
      <c r="K38" s="42">
        <v>0</v>
      </c>
      <c r="L38" s="43">
        <f t="shared" si="3"/>
        <v>0</v>
      </c>
      <c r="M38" s="1"/>
      <c r="N38" s="25"/>
    </row>
    <row r="39" spans="1:14" ht="15.5" customHeight="1" thickBot="1" x14ac:dyDescent="0.25">
      <c r="A39" s="434">
        <v>32</v>
      </c>
      <c r="B39" s="603" t="s">
        <v>490</v>
      </c>
      <c r="C39" s="604"/>
      <c r="D39" s="437">
        <v>2500</v>
      </c>
      <c r="E39" s="42">
        <v>0</v>
      </c>
      <c r="F39" s="438">
        <f t="shared" si="1"/>
        <v>0</v>
      </c>
      <c r="G39" s="45">
        <v>62</v>
      </c>
      <c r="H39" s="583" t="s">
        <v>54</v>
      </c>
      <c r="I39" s="584"/>
      <c r="J39" s="37">
        <v>3960</v>
      </c>
      <c r="K39" s="38">
        <v>0</v>
      </c>
      <c r="L39" s="39">
        <f t="shared" si="3"/>
        <v>0</v>
      </c>
      <c r="M39" s="1"/>
      <c r="N39" s="25"/>
    </row>
    <row r="40" spans="1:14" ht="15.5" customHeight="1" thickBot="1" x14ac:dyDescent="0.25">
      <c r="A40" s="426">
        <v>33</v>
      </c>
      <c r="B40" s="583" t="s">
        <v>489</v>
      </c>
      <c r="C40" s="584"/>
      <c r="D40" s="37">
        <v>2200</v>
      </c>
      <c r="E40" s="38">
        <v>0</v>
      </c>
      <c r="F40" s="39">
        <f t="shared" si="1"/>
        <v>0</v>
      </c>
      <c r="G40" s="408">
        <v>63</v>
      </c>
      <c r="H40" s="605" t="s">
        <v>518</v>
      </c>
      <c r="I40" s="606"/>
      <c r="J40" s="390">
        <v>3300</v>
      </c>
      <c r="K40" s="391">
        <v>0</v>
      </c>
      <c r="L40" s="392">
        <f t="shared" si="3"/>
        <v>0</v>
      </c>
      <c r="M40" s="1"/>
      <c r="N40" s="25"/>
    </row>
    <row r="41" spans="1:14" ht="15.5" customHeight="1" thickBot="1" x14ac:dyDescent="0.25">
      <c r="A41" s="425">
        <v>34</v>
      </c>
      <c r="B41" s="590" t="s">
        <v>488</v>
      </c>
      <c r="C41" s="591"/>
      <c r="D41" s="444">
        <v>2970</v>
      </c>
      <c r="E41" s="445">
        <v>0</v>
      </c>
      <c r="F41" s="446">
        <f t="shared" si="1"/>
        <v>0</v>
      </c>
      <c r="G41" s="409">
        <v>64</v>
      </c>
      <c r="H41" s="607" t="s">
        <v>519</v>
      </c>
      <c r="I41" s="608"/>
      <c r="J41" s="393">
        <v>3300</v>
      </c>
      <c r="K41" s="394">
        <v>0</v>
      </c>
      <c r="L41" s="395">
        <f t="shared" si="3"/>
        <v>0</v>
      </c>
      <c r="M41" s="1"/>
      <c r="N41" s="25"/>
    </row>
    <row r="42" spans="1:14" ht="15.5" customHeight="1" x14ac:dyDescent="0.2">
      <c r="A42" s="435">
        <v>35</v>
      </c>
      <c r="B42" s="597" t="s">
        <v>512</v>
      </c>
      <c r="C42" s="598"/>
      <c r="D42" s="441">
        <v>2750</v>
      </c>
      <c r="E42" s="442">
        <v>0</v>
      </c>
      <c r="F42" s="443">
        <f t="shared" si="1"/>
        <v>0</v>
      </c>
      <c r="G42" s="407">
        <v>65</v>
      </c>
      <c r="H42" s="595" t="s">
        <v>520</v>
      </c>
      <c r="I42" s="596"/>
      <c r="J42" s="396">
        <v>3300</v>
      </c>
      <c r="K42" s="397">
        <v>0</v>
      </c>
      <c r="L42" s="398">
        <f t="shared" si="3"/>
        <v>0</v>
      </c>
      <c r="M42" s="1"/>
      <c r="N42" s="25"/>
    </row>
    <row r="43" spans="1:14" ht="15.5" customHeight="1" thickBot="1" x14ac:dyDescent="0.25">
      <c r="A43" s="447">
        <v>36</v>
      </c>
      <c r="B43" s="599" t="s">
        <v>513</v>
      </c>
      <c r="C43" s="600"/>
      <c r="D43" s="448">
        <v>4400</v>
      </c>
      <c r="E43" s="449">
        <v>0</v>
      </c>
      <c r="F43" s="450">
        <f t="shared" si="1"/>
        <v>0</v>
      </c>
      <c r="G43" s="45">
        <v>66</v>
      </c>
      <c r="H43" s="588" t="s">
        <v>521</v>
      </c>
      <c r="I43" s="589"/>
      <c r="J43" s="37">
        <v>3300</v>
      </c>
      <c r="K43" s="38">
        <v>0</v>
      </c>
      <c r="L43" s="39">
        <f t="shared" si="3"/>
        <v>0</v>
      </c>
      <c r="M43" s="1"/>
      <c r="N43" s="25"/>
    </row>
    <row r="44" spans="1:14" ht="15.5" customHeight="1" thickBot="1" x14ac:dyDescent="0.25">
      <c r="A44" s="426">
        <v>37</v>
      </c>
      <c r="B44" s="588" t="s">
        <v>487</v>
      </c>
      <c r="C44" s="589"/>
      <c r="D44" s="37">
        <v>1650</v>
      </c>
      <c r="E44" s="38">
        <v>0</v>
      </c>
      <c r="F44" s="39">
        <f t="shared" si="1"/>
        <v>0</v>
      </c>
      <c r="G44" s="40">
        <v>67</v>
      </c>
      <c r="H44" s="601" t="s">
        <v>522</v>
      </c>
      <c r="I44" s="602"/>
      <c r="J44" s="41">
        <v>7947</v>
      </c>
      <c r="K44" s="42">
        <v>0</v>
      </c>
      <c r="L44" s="43">
        <f t="shared" si="3"/>
        <v>0</v>
      </c>
      <c r="M44" s="1"/>
      <c r="N44" s="25"/>
    </row>
    <row r="45" spans="1:14" ht="15.5" customHeight="1" thickBot="1" x14ac:dyDescent="0.25">
      <c r="A45" s="425">
        <v>38</v>
      </c>
      <c r="B45" s="590" t="s">
        <v>484</v>
      </c>
      <c r="C45" s="591"/>
      <c r="D45" s="437">
        <v>3080</v>
      </c>
      <c r="E45" s="42">
        <v>0</v>
      </c>
      <c r="F45" s="438">
        <f t="shared" si="1"/>
        <v>0</v>
      </c>
      <c r="G45" s="1"/>
      <c r="H45" s="1"/>
      <c r="I45" s="1"/>
      <c r="J45" s="1"/>
      <c r="K45" s="1"/>
      <c r="L45" s="1"/>
      <c r="M45" s="1"/>
      <c r="N45" s="25"/>
    </row>
    <row r="46" spans="1:14" ht="15.5" customHeight="1" thickBot="1" x14ac:dyDescent="0.4">
      <c r="A46" s="426">
        <v>39</v>
      </c>
      <c r="B46" s="583" t="s">
        <v>486</v>
      </c>
      <c r="C46" s="584"/>
      <c r="D46" s="37">
        <v>4400</v>
      </c>
      <c r="E46" s="38">
        <v>0</v>
      </c>
      <c r="F46" s="39">
        <f t="shared" si="1"/>
        <v>0</v>
      </c>
      <c r="G46" s="1"/>
      <c r="H46" s="592"/>
      <c r="I46" s="593" t="s">
        <v>55</v>
      </c>
      <c r="J46" s="577">
        <f>SUM(E8:E46,K8:K44)</f>
        <v>0</v>
      </c>
      <c r="K46" s="579">
        <f>SUM(F8:F46,L8:L44)</f>
        <v>0</v>
      </c>
      <c r="L46" s="580"/>
      <c r="M46" s="46"/>
      <c r="N46" s="25"/>
    </row>
    <row r="47" spans="1:14" ht="15.5" customHeight="1" thickBot="1" x14ac:dyDescent="0.4">
      <c r="A47" s="425">
        <v>40</v>
      </c>
      <c r="B47" s="590" t="s">
        <v>485</v>
      </c>
      <c r="C47" s="591"/>
      <c r="D47" s="437">
        <v>2200</v>
      </c>
      <c r="E47" s="42">
        <v>0</v>
      </c>
      <c r="F47" s="438">
        <f>D47*E47</f>
        <v>0</v>
      </c>
      <c r="G47" s="1"/>
      <c r="H47" s="592"/>
      <c r="I47" s="594"/>
      <c r="J47" s="578"/>
      <c r="K47" s="581"/>
      <c r="L47" s="582"/>
      <c r="M47" s="46"/>
      <c r="N47" s="25"/>
    </row>
    <row r="48" spans="1:14" ht="6" customHeight="1" thickBot="1" x14ac:dyDescent="0.25">
      <c r="A48" s="1"/>
      <c r="B48" s="1"/>
      <c r="C48" s="1"/>
      <c r="D48" s="1"/>
      <c r="E48" s="1"/>
      <c r="F48" s="1"/>
      <c r="G48" s="1"/>
      <c r="H48" s="1"/>
      <c r="I48" s="1"/>
      <c r="J48" s="1"/>
      <c r="K48" s="1"/>
      <c r="L48" s="1"/>
      <c r="M48" s="1"/>
      <c r="N48" s="25"/>
    </row>
    <row r="49" spans="1:14" ht="9.4" customHeight="1" x14ac:dyDescent="0.2">
      <c r="A49" s="47" t="s">
        <v>56</v>
      </c>
      <c r="B49" s="48"/>
      <c r="C49" s="48"/>
      <c r="D49" s="48"/>
      <c r="E49" s="48"/>
      <c r="F49" s="48"/>
      <c r="G49" s="48"/>
      <c r="H49" s="48"/>
      <c r="I49" s="48"/>
      <c r="J49" s="48"/>
      <c r="K49" s="48"/>
      <c r="L49" s="49"/>
      <c r="M49" s="1"/>
      <c r="N49" s="25"/>
    </row>
    <row r="50" spans="1:14" ht="53" customHeight="1" thickBot="1" x14ac:dyDescent="0.25">
      <c r="A50" s="422"/>
      <c r="B50" s="423"/>
      <c r="C50" s="423"/>
      <c r="D50" s="423"/>
      <c r="E50" s="423"/>
      <c r="F50" s="423"/>
      <c r="G50" s="423"/>
      <c r="H50" s="423"/>
      <c r="I50" s="423"/>
      <c r="J50" s="423"/>
      <c r="K50" s="423"/>
      <c r="L50" s="424"/>
      <c r="M50" s="1"/>
      <c r="N50" s="25"/>
    </row>
    <row r="51" spans="1:14" ht="15" thickBot="1" x14ac:dyDescent="0.25">
      <c r="A51" s="50" t="s">
        <v>57</v>
      </c>
      <c r="B51" s="1"/>
      <c r="C51" s="1"/>
      <c r="D51" s="1"/>
      <c r="E51" s="1"/>
      <c r="F51" s="1"/>
      <c r="G51" s="1"/>
      <c r="H51" s="1"/>
      <c r="I51" s="1"/>
      <c r="J51" s="1"/>
      <c r="K51" s="1"/>
      <c r="L51" s="1"/>
      <c r="M51" s="1"/>
      <c r="N51" s="25"/>
    </row>
    <row r="52" spans="1:14" ht="31.5" customHeight="1" thickBot="1" x14ac:dyDescent="0.25">
      <c r="A52" s="585" t="s">
        <v>58</v>
      </c>
      <c r="B52" s="586"/>
      <c r="C52" s="587"/>
      <c r="D52" s="51" t="s">
        <v>59</v>
      </c>
      <c r="E52" s="53"/>
      <c r="F52" s="53"/>
      <c r="G52" s="52"/>
      <c r="H52" s="51" t="s">
        <v>60</v>
      </c>
      <c r="I52" s="54"/>
      <c r="J52" s="54"/>
      <c r="K52" s="54"/>
      <c r="L52" s="55"/>
      <c r="M52" s="1"/>
      <c r="N52" s="25"/>
    </row>
    <row r="53" spans="1:14" ht="7.15" customHeight="1" x14ac:dyDescent="0.2">
      <c r="A53" s="1"/>
      <c r="B53" s="1"/>
      <c r="C53" s="1"/>
      <c r="D53" s="1"/>
      <c r="E53" s="1"/>
      <c r="F53" s="1"/>
      <c r="G53" s="1"/>
      <c r="H53" s="1"/>
      <c r="I53" s="1"/>
      <c r="J53" s="1"/>
      <c r="K53" s="1"/>
      <c r="L53" s="1"/>
      <c r="M53" s="1"/>
      <c r="N53" s="25"/>
    </row>
    <row r="54" spans="1:14" ht="51" customHeight="1" x14ac:dyDescent="0.2">
      <c r="A54" s="25"/>
      <c r="B54" s="25"/>
      <c r="C54" s="25"/>
      <c r="D54" s="25"/>
      <c r="E54" s="25"/>
      <c r="F54" s="25"/>
      <c r="G54" s="25"/>
      <c r="H54" s="25"/>
      <c r="I54" s="25"/>
      <c r="J54" s="25"/>
      <c r="K54" s="25"/>
      <c r="L54" s="25"/>
      <c r="M54" s="25"/>
      <c r="N54" s="25"/>
    </row>
  </sheetData>
  <sheetProtection sheet="1" objects="1" scenarios="1" formatCells="0"/>
  <mergeCells count="87">
    <mergeCell ref="B8:C8"/>
    <mergeCell ref="H8:I8"/>
    <mergeCell ref="A1:L1"/>
    <mergeCell ref="C5:G5"/>
    <mergeCell ref="I5:L5"/>
    <mergeCell ref="B7:C7"/>
    <mergeCell ref="H7:I7"/>
    <mergeCell ref="B9:C9"/>
    <mergeCell ref="H9:I9"/>
    <mergeCell ref="B10:C10"/>
    <mergeCell ref="H10:I10"/>
    <mergeCell ref="B11:C11"/>
    <mergeCell ref="H11:I11"/>
    <mergeCell ref="B12:C12"/>
    <mergeCell ref="H12:I12"/>
    <mergeCell ref="B13:C13"/>
    <mergeCell ref="H13:I13"/>
    <mergeCell ref="B14:C14"/>
    <mergeCell ref="H14:I14"/>
    <mergeCell ref="B15:C15"/>
    <mergeCell ref="H15:I15"/>
    <mergeCell ref="B16:C16"/>
    <mergeCell ref="H16:I16"/>
    <mergeCell ref="B17:C17"/>
    <mergeCell ref="H17:I17"/>
    <mergeCell ref="B18:C18"/>
    <mergeCell ref="H18:I18"/>
    <mergeCell ref="B19:C19"/>
    <mergeCell ref="H19:I19"/>
    <mergeCell ref="B20:C20"/>
    <mergeCell ref="H20:I20"/>
    <mergeCell ref="B21:C21"/>
    <mergeCell ref="H21:I21"/>
    <mergeCell ref="B22:C22"/>
    <mergeCell ref="H22:I22"/>
    <mergeCell ref="H23:I23"/>
    <mergeCell ref="B23:C23"/>
    <mergeCell ref="H24:I24"/>
    <mergeCell ref="B24:C24"/>
    <mergeCell ref="H25:I25"/>
    <mergeCell ref="B25:C25"/>
    <mergeCell ref="H26:I26"/>
    <mergeCell ref="B26:C26"/>
    <mergeCell ref="H27:I27"/>
    <mergeCell ref="B27:C27"/>
    <mergeCell ref="H28:I28"/>
    <mergeCell ref="B28:C28"/>
    <mergeCell ref="H29:I29"/>
    <mergeCell ref="B29:C29"/>
    <mergeCell ref="H30:I30"/>
    <mergeCell ref="B30:C30"/>
    <mergeCell ref="H31:I31"/>
    <mergeCell ref="B31:C31"/>
    <mergeCell ref="H32:I32"/>
    <mergeCell ref="B32:C32"/>
    <mergeCell ref="H33:I33"/>
    <mergeCell ref="B33:C33"/>
    <mergeCell ref="H34:I34"/>
    <mergeCell ref="B34:C34"/>
    <mergeCell ref="H35:I35"/>
    <mergeCell ref="B35:C35"/>
    <mergeCell ref="H36:I36"/>
    <mergeCell ref="B36:C36"/>
    <mergeCell ref="H37:I37"/>
    <mergeCell ref="B37:C37"/>
    <mergeCell ref="H38:I38"/>
    <mergeCell ref="B38:C38"/>
    <mergeCell ref="H39:I39"/>
    <mergeCell ref="B39:C39"/>
    <mergeCell ref="H40:I40"/>
    <mergeCell ref="B40:C40"/>
    <mergeCell ref="H41:I41"/>
    <mergeCell ref="B41:C41"/>
    <mergeCell ref="H42:I42"/>
    <mergeCell ref="B42:C42"/>
    <mergeCell ref="H43:I43"/>
    <mergeCell ref="B43:C43"/>
    <mergeCell ref="H44:I44"/>
    <mergeCell ref="J46:J47"/>
    <mergeCell ref="K46:L47"/>
    <mergeCell ref="B46:C46"/>
    <mergeCell ref="A52:C52"/>
    <mergeCell ref="B44:C44"/>
    <mergeCell ref="B45:C45"/>
    <mergeCell ref="H46:H47"/>
    <mergeCell ref="I46:I47"/>
    <mergeCell ref="B47:C47"/>
  </mergeCells>
  <phoneticPr fontId="1"/>
  <conditionalFormatting sqref="A8 G9 A10 G11 A12 G13 A14 A16 A18 A20 A22 G23 A24 G25 A26 G27 A28 G29 A30 G31 A32 G33 A34 G35 A36 G37 A38 G39 A40 G41 A42 G43 A44 A46">
    <cfRule type="expression" dxfId="355" priority="9">
      <formula>E8&gt;=1</formula>
    </cfRule>
  </conditionalFormatting>
  <conditionalFormatting sqref="B8 H9 B10 H11 B12 H13 B14 B16 B18 B20 B22 H23 B24 H25 B26 H27 B28 H29 B30 H31 B32 H33 B34 H35 B36 H37 B38 H39 B40 H41 B42 H43 B44 B46">
    <cfRule type="expression" dxfId="354" priority="8">
      <formula>E8&gt;=1</formula>
    </cfRule>
  </conditionalFormatting>
  <conditionalFormatting sqref="D8 J9 D10 J11 D12 J13 D14 D16 D18 D20 D22 J23 D24 J25 D26 J27 D28 J29 D30 J31 D32 J33 D34 J35 D36 J37 D38 J39 D40 J41 D42 J43 D44 D46">
    <cfRule type="expression" dxfId="353" priority="7">
      <formula>E8&gt;=1</formula>
    </cfRule>
  </conditionalFormatting>
  <conditionalFormatting sqref="F8 L9 F10 L11 F12 L13 F14 F16 F18 F20 F22 L23 F24 L25 F26 L27 F28 L29 F30 L31 F32 L33 F34 L35 F36 L37 F38 L39 F40 L41 F42 L43 F44 F46">
    <cfRule type="expression" dxfId="352" priority="6">
      <formula>E8&gt;=1</formula>
    </cfRule>
  </conditionalFormatting>
  <conditionalFormatting sqref="G8 A9 G10 A11 G12 A13 G14:G22 A15 A17 A19 A21 A23 G24 A25 G26 A27 G28 A29 G30 A31 G32 A33 G34 A35 G36 A37 G38 A39 G40 A41 G42 A43 G44 A45 A47">
    <cfRule type="expression" dxfId="351" priority="5">
      <formula>E8&gt;=1</formula>
    </cfRule>
  </conditionalFormatting>
  <conditionalFormatting sqref="H8 B9 H10 B11 H12 B13 H14:I22 B15 B17 B19 B21 B23 H24 B25 H26 B27 H28 B29 H30 B31 H32 B33 H34 B35 H36 B37 H38 B39 H40 B41 H42 B43 H44 B45 B47">
    <cfRule type="expression" dxfId="350" priority="4">
      <formula>E8&gt;=1</formula>
    </cfRule>
  </conditionalFormatting>
  <conditionalFormatting sqref="J8 D9 J10 D11 J12 D13 J14:J22 D15 D17 D19 D21 D23 J24 D25 J26 D27 J28 D29 J30 D31 J32 D33 J34 D35 J36 D37 J38 D39 J40 D41 J42 D43 J44 D45 D47">
    <cfRule type="expression" dxfId="349" priority="3">
      <formula>E8&gt;=1</formula>
    </cfRule>
  </conditionalFormatting>
  <conditionalFormatting sqref="K8:K44 E8:E47">
    <cfRule type="cellIs" dxfId="348" priority="1" operator="greaterThanOrEqual">
      <formula>1</formula>
    </cfRule>
  </conditionalFormatting>
  <conditionalFormatting sqref="L8 F9 L10 F11 L12 F13 L14:L22 F15 F17 F19 F21 F23 L24 F25 L26 F27 L28 F29 L30 F31 L32 F33 L34 F35 L36 F37 L38 F39 L40 F41 L42 F43 L44 F45 F47">
    <cfRule type="expression" dxfId="347" priority="2">
      <formula>E8&gt;=1</formula>
    </cfRule>
  </conditionalFormatting>
  <printOptions horizontalCentered="1" verticalCentered="1"/>
  <pageMargins left="0.31496062992125984" right="0.31496062992125984" top="0.35433070866141736" bottom="0.35433070866141736" header="0" footer="0"/>
  <pageSetup paperSize="9" scale="9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P63"/>
  <sheetViews>
    <sheetView showGridLines="0" zoomScale="120" zoomScaleNormal="120" workbookViewId="0">
      <selection activeCell="F12" sqref="F12"/>
    </sheetView>
  </sheetViews>
  <sheetFormatPr defaultRowHeight="13" x14ac:dyDescent="0.2"/>
  <cols>
    <col min="1" max="1" width="4.36328125" customWidth="1"/>
    <col min="2" max="2" width="6.08984375" customWidth="1"/>
    <col min="3" max="3" width="22.08984375" customWidth="1"/>
    <col min="4" max="6" width="5.6328125" customWidth="1"/>
    <col min="7" max="7" width="9.6328125" customWidth="1"/>
    <col min="8" max="8" width="4.36328125" customWidth="1"/>
    <col min="9" max="9" width="27.6328125" customWidth="1"/>
    <col min="10" max="12" width="5.6328125" customWidth="1"/>
    <col min="13" max="13" width="9.6328125" customWidth="1"/>
    <col min="14" max="14" width="1.08984375" customWidth="1"/>
  </cols>
  <sheetData>
    <row r="1" spans="1:15" ht="60" customHeight="1" x14ac:dyDescent="0.2">
      <c r="O1" s="25"/>
    </row>
    <row r="2" spans="1:15" ht="6" customHeight="1" x14ac:dyDescent="0.2">
      <c r="O2" s="25"/>
    </row>
    <row r="3" spans="1:15" ht="19" thickBot="1" x14ac:dyDescent="0.4">
      <c r="A3" s="26" t="s">
        <v>18</v>
      </c>
      <c r="C3" s="59"/>
      <c r="D3" s="27"/>
      <c r="E3" s="27"/>
      <c r="F3" s="27"/>
      <c r="G3" s="27"/>
      <c r="I3" s="27"/>
      <c r="J3" s="27"/>
      <c r="K3" s="27"/>
      <c r="L3" s="27"/>
      <c r="M3" s="2" t="s">
        <v>533</v>
      </c>
      <c r="O3" s="25"/>
    </row>
    <row r="4" spans="1:15" ht="6" customHeight="1" x14ac:dyDescent="0.2">
      <c r="A4" s="28"/>
      <c r="B4" s="1"/>
      <c r="C4" s="29"/>
      <c r="D4" s="27"/>
      <c r="E4" s="27"/>
      <c r="F4" s="27"/>
      <c r="G4" s="27"/>
      <c r="I4" s="27"/>
      <c r="J4" s="27"/>
      <c r="K4" s="27"/>
      <c r="L4" s="27"/>
      <c r="M4" s="27"/>
      <c r="O4" s="25"/>
    </row>
    <row r="5" spans="1:15" ht="19" thickBot="1" x14ac:dyDescent="0.25">
      <c r="A5" s="1" t="s">
        <v>19</v>
      </c>
      <c r="B5" s="1"/>
      <c r="C5" s="678"/>
      <c r="D5" s="678"/>
      <c r="E5" s="678"/>
      <c r="F5" s="678"/>
      <c r="G5" s="678"/>
      <c r="H5" s="678"/>
      <c r="I5" s="30" t="s">
        <v>20</v>
      </c>
      <c r="J5" s="670"/>
      <c r="K5" s="670"/>
      <c r="L5" s="670"/>
      <c r="M5" s="670"/>
      <c r="O5" s="25"/>
    </row>
    <row r="6" spans="1:15" ht="6" customHeight="1" x14ac:dyDescent="0.2">
      <c r="O6" s="25"/>
    </row>
    <row r="7" spans="1:15" x14ac:dyDescent="0.2">
      <c r="A7" s="671" t="s">
        <v>61</v>
      </c>
      <c r="B7" s="671"/>
      <c r="C7" s="671"/>
      <c r="D7" s="671"/>
      <c r="E7" s="671"/>
      <c r="F7" s="671"/>
      <c r="G7" s="671"/>
      <c r="H7" s="671"/>
      <c r="I7" s="671"/>
      <c r="J7" s="671"/>
      <c r="K7" s="671"/>
      <c r="L7" s="671"/>
      <c r="M7" s="671"/>
      <c r="O7" s="25"/>
    </row>
    <row r="8" spans="1:15" ht="13.5" thickBot="1" x14ac:dyDescent="0.25">
      <c r="A8" s="306" t="s">
        <v>435</v>
      </c>
      <c r="B8" s="306"/>
      <c r="C8" s="306"/>
      <c r="D8" s="306"/>
      <c r="E8" s="306"/>
      <c r="F8" s="306"/>
      <c r="G8" s="306"/>
      <c r="H8" s="306"/>
      <c r="I8" s="306"/>
      <c r="J8" s="306"/>
      <c r="K8" s="306"/>
      <c r="L8" s="306"/>
      <c r="M8" s="307">
        <v>1</v>
      </c>
      <c r="O8" s="25"/>
    </row>
    <row r="9" spans="1:15" ht="13.5" thickTop="1" x14ac:dyDescent="0.2">
      <c r="A9" s="672"/>
      <c r="B9" s="674" t="s">
        <v>21</v>
      </c>
      <c r="C9" s="674"/>
      <c r="D9" s="317" t="s">
        <v>62</v>
      </c>
      <c r="E9" s="317" t="s">
        <v>63</v>
      </c>
      <c r="F9" s="674" t="s">
        <v>23</v>
      </c>
      <c r="G9" s="317" t="s">
        <v>62</v>
      </c>
      <c r="H9" s="676"/>
      <c r="I9" s="674" t="s">
        <v>21</v>
      </c>
      <c r="J9" s="317" t="s">
        <v>64</v>
      </c>
      <c r="K9" s="317" t="s">
        <v>63</v>
      </c>
      <c r="L9" s="674" t="s">
        <v>23</v>
      </c>
      <c r="M9" s="248" t="s">
        <v>62</v>
      </c>
      <c r="O9" s="25"/>
    </row>
    <row r="10" spans="1:15" ht="13.5" thickBot="1" x14ac:dyDescent="0.25">
      <c r="A10" s="673"/>
      <c r="B10" s="675"/>
      <c r="C10" s="675"/>
      <c r="D10" s="180" t="s">
        <v>65</v>
      </c>
      <c r="E10" s="180" t="s">
        <v>65</v>
      </c>
      <c r="F10" s="675"/>
      <c r="G10" s="318" t="s">
        <v>55</v>
      </c>
      <c r="H10" s="677"/>
      <c r="I10" s="675"/>
      <c r="J10" s="180" t="s">
        <v>65</v>
      </c>
      <c r="K10" s="180" t="s">
        <v>65</v>
      </c>
      <c r="L10" s="675"/>
      <c r="M10" s="249" t="s">
        <v>55</v>
      </c>
      <c r="O10" s="25"/>
    </row>
    <row r="11" spans="1:15" ht="20" customHeight="1" thickTop="1" thickBot="1" x14ac:dyDescent="0.25">
      <c r="A11" s="664" t="s">
        <v>69</v>
      </c>
      <c r="B11" s="684" t="s">
        <v>314</v>
      </c>
      <c r="C11" s="684"/>
      <c r="D11" s="330">
        <v>363</v>
      </c>
      <c r="E11" s="331">
        <v>363</v>
      </c>
      <c r="F11" s="285">
        <v>0</v>
      </c>
      <c r="G11" s="286">
        <f>D11*F11</f>
        <v>0</v>
      </c>
      <c r="H11" s="659" t="s">
        <v>315</v>
      </c>
      <c r="I11" s="370" t="s">
        <v>308</v>
      </c>
      <c r="J11" s="361">
        <v>346</v>
      </c>
      <c r="K11" s="362">
        <v>407</v>
      </c>
      <c r="L11" s="279">
        <v>0</v>
      </c>
      <c r="M11" s="312">
        <f>J11*L11</f>
        <v>0</v>
      </c>
      <c r="O11" s="25"/>
    </row>
    <row r="12" spans="1:15" ht="20" customHeight="1" x14ac:dyDescent="0.2">
      <c r="A12" s="665"/>
      <c r="B12" s="656" t="s">
        <v>319</v>
      </c>
      <c r="C12" s="656"/>
      <c r="D12" s="235">
        <v>2618</v>
      </c>
      <c r="E12" s="236">
        <v>3080</v>
      </c>
      <c r="F12" s="60">
        <v>0</v>
      </c>
      <c r="G12" s="266">
        <f t="shared" ref="G12:G37" si="0">D12*F12</f>
        <v>0</v>
      </c>
      <c r="H12" s="660"/>
      <c r="I12" s="371" t="s">
        <v>355</v>
      </c>
      <c r="J12" s="352">
        <v>1870</v>
      </c>
      <c r="K12" s="353">
        <v>2200</v>
      </c>
      <c r="L12" s="245">
        <v>0</v>
      </c>
      <c r="M12" s="332">
        <f>J12*L12</f>
        <v>0</v>
      </c>
      <c r="O12" s="25"/>
    </row>
    <row r="13" spans="1:15" ht="20" customHeight="1" thickBot="1" x14ac:dyDescent="0.25">
      <c r="A13" s="665"/>
      <c r="B13" s="646" t="s">
        <v>318</v>
      </c>
      <c r="C13" s="646"/>
      <c r="D13" s="227">
        <v>1309</v>
      </c>
      <c r="E13" s="228">
        <v>1540</v>
      </c>
      <c r="F13" s="61">
        <v>0</v>
      </c>
      <c r="G13" s="251">
        <f t="shared" si="0"/>
        <v>0</v>
      </c>
      <c r="H13" s="660"/>
      <c r="I13" s="372" t="s">
        <v>401</v>
      </c>
      <c r="J13" s="273">
        <v>935</v>
      </c>
      <c r="K13" s="274">
        <v>1100</v>
      </c>
      <c r="L13" s="62">
        <v>0</v>
      </c>
      <c r="M13" s="265">
        <f>J13*L13</f>
        <v>0</v>
      </c>
      <c r="O13" s="25"/>
    </row>
    <row r="14" spans="1:15" ht="20" customHeight="1" thickBot="1" x14ac:dyDescent="0.25">
      <c r="A14" s="665"/>
      <c r="B14" s="648" t="s">
        <v>320</v>
      </c>
      <c r="C14" s="648"/>
      <c r="D14" s="237">
        <f>INDEX(C57:C59,M8)</f>
        <v>886</v>
      </c>
      <c r="E14" s="238">
        <f>INDEX(D57:D59,M8)</f>
        <v>1019</v>
      </c>
      <c r="F14" s="62">
        <v>0</v>
      </c>
      <c r="G14" s="265">
        <f t="shared" si="0"/>
        <v>0</v>
      </c>
      <c r="H14" s="660"/>
      <c r="I14" s="373" t="s">
        <v>334</v>
      </c>
      <c r="J14" s="363">
        <v>330</v>
      </c>
      <c r="K14" s="364">
        <v>388</v>
      </c>
      <c r="L14" s="66">
        <v>0</v>
      </c>
      <c r="M14" s="365">
        <f>J14*L14</f>
        <v>0</v>
      </c>
      <c r="O14" s="25"/>
    </row>
    <row r="15" spans="1:15" ht="20" customHeight="1" thickBot="1" x14ac:dyDescent="0.25">
      <c r="A15" s="665"/>
      <c r="B15" s="642" t="s">
        <v>339</v>
      </c>
      <c r="C15" s="642"/>
      <c r="D15" s="243">
        <v>1559</v>
      </c>
      <c r="E15" s="244">
        <v>1834</v>
      </c>
      <c r="F15" s="245">
        <v>0</v>
      </c>
      <c r="G15" s="332">
        <f>D15*F15</f>
        <v>0</v>
      </c>
      <c r="H15" s="660"/>
      <c r="I15" s="374" t="s">
        <v>335</v>
      </c>
      <c r="J15" s="309">
        <v>233</v>
      </c>
      <c r="K15" s="310">
        <v>274</v>
      </c>
      <c r="L15" s="65">
        <v>0</v>
      </c>
      <c r="M15" s="311">
        <f t="shared" ref="M15:M20" si="1">J15*L15</f>
        <v>0</v>
      </c>
      <c r="O15" s="25"/>
    </row>
    <row r="16" spans="1:15" ht="20" customHeight="1" thickBot="1" x14ac:dyDescent="0.25">
      <c r="A16" s="665"/>
      <c r="B16" s="679" t="s">
        <v>316</v>
      </c>
      <c r="C16" s="679"/>
      <c r="D16" s="229">
        <v>327</v>
      </c>
      <c r="E16" s="230">
        <v>385</v>
      </c>
      <c r="F16" s="63">
        <v>0</v>
      </c>
      <c r="G16" s="250">
        <f t="shared" si="0"/>
        <v>0</v>
      </c>
      <c r="H16" s="660"/>
      <c r="I16" s="373" t="s">
        <v>233</v>
      </c>
      <c r="J16" s="363">
        <v>476</v>
      </c>
      <c r="K16" s="364">
        <v>560</v>
      </c>
      <c r="L16" s="66">
        <v>0</v>
      </c>
      <c r="M16" s="365">
        <f t="shared" si="1"/>
        <v>0</v>
      </c>
      <c r="O16" s="25"/>
    </row>
    <row r="17" spans="1:16" ht="20" customHeight="1" thickBot="1" x14ac:dyDescent="0.25">
      <c r="A17" s="665"/>
      <c r="B17" s="646" t="s">
        <v>321</v>
      </c>
      <c r="C17" s="646"/>
      <c r="D17" s="227">
        <v>1963</v>
      </c>
      <c r="E17" s="228">
        <v>2310</v>
      </c>
      <c r="F17" s="61">
        <v>0</v>
      </c>
      <c r="G17" s="251">
        <f t="shared" si="0"/>
        <v>0</v>
      </c>
      <c r="H17" s="660"/>
      <c r="I17" s="375" t="s">
        <v>75</v>
      </c>
      <c r="J17" s="239">
        <v>693</v>
      </c>
      <c r="K17" s="240">
        <v>815</v>
      </c>
      <c r="L17" s="65">
        <v>0</v>
      </c>
      <c r="M17" s="311">
        <f t="shared" si="1"/>
        <v>0</v>
      </c>
      <c r="O17" s="25"/>
    </row>
    <row r="18" spans="1:16" ht="20" customHeight="1" thickBot="1" x14ac:dyDescent="0.25">
      <c r="A18" s="666"/>
      <c r="B18" s="653" t="s">
        <v>322</v>
      </c>
      <c r="C18" s="653"/>
      <c r="D18" s="258">
        <v>1980</v>
      </c>
      <c r="E18" s="259">
        <v>2200</v>
      </c>
      <c r="F18" s="277">
        <v>0</v>
      </c>
      <c r="G18" s="278">
        <f t="shared" si="0"/>
        <v>0</v>
      </c>
      <c r="H18" s="660"/>
      <c r="I18" s="371" t="s">
        <v>436</v>
      </c>
      <c r="J18" s="352">
        <v>2251</v>
      </c>
      <c r="K18" s="353">
        <v>2648</v>
      </c>
      <c r="L18" s="245">
        <v>0</v>
      </c>
      <c r="M18" s="332">
        <f t="shared" si="1"/>
        <v>0</v>
      </c>
      <c r="O18" s="25"/>
    </row>
    <row r="19" spans="1:16" ht="20" customHeight="1" thickTop="1" thickBot="1" x14ac:dyDescent="0.25">
      <c r="A19" s="659" t="s">
        <v>72</v>
      </c>
      <c r="B19" s="683" t="s">
        <v>323</v>
      </c>
      <c r="C19" s="683"/>
      <c r="D19" s="268">
        <v>693</v>
      </c>
      <c r="E19" s="269">
        <v>770</v>
      </c>
      <c r="F19" s="262">
        <v>0</v>
      </c>
      <c r="G19" s="263">
        <f t="shared" ref="G19:G24" si="2">D19*F19</f>
        <v>0</v>
      </c>
      <c r="H19" s="660"/>
      <c r="I19" s="372" t="s">
        <v>479</v>
      </c>
      <c r="J19" s="273">
        <v>1700</v>
      </c>
      <c r="K19" s="274">
        <v>2000</v>
      </c>
      <c r="L19" s="62">
        <v>0</v>
      </c>
      <c r="M19" s="265">
        <f t="shared" si="1"/>
        <v>0</v>
      </c>
      <c r="O19" s="25"/>
    </row>
    <row r="20" spans="1:16" ht="20" customHeight="1" thickBot="1" x14ac:dyDescent="0.25">
      <c r="A20" s="660"/>
      <c r="B20" s="679" t="s">
        <v>324</v>
      </c>
      <c r="C20" s="679"/>
      <c r="D20" s="229">
        <v>1309</v>
      </c>
      <c r="E20" s="230">
        <v>1540</v>
      </c>
      <c r="F20" s="63">
        <v>0</v>
      </c>
      <c r="G20" s="250">
        <f t="shared" si="2"/>
        <v>0</v>
      </c>
      <c r="H20" s="661"/>
      <c r="I20" s="376" t="s">
        <v>336</v>
      </c>
      <c r="J20" s="287">
        <v>693</v>
      </c>
      <c r="K20" s="288">
        <v>815</v>
      </c>
      <c r="L20" s="282">
        <v>0</v>
      </c>
      <c r="M20" s="283">
        <f t="shared" si="1"/>
        <v>0</v>
      </c>
      <c r="O20" s="25"/>
    </row>
    <row r="21" spans="1:16" ht="20" customHeight="1" thickTop="1" x14ac:dyDescent="0.2">
      <c r="A21" s="660"/>
      <c r="B21" s="646" t="s">
        <v>317</v>
      </c>
      <c r="C21" s="646"/>
      <c r="D21" s="227">
        <v>1309</v>
      </c>
      <c r="E21" s="228">
        <v>1540</v>
      </c>
      <c r="F21" s="61">
        <v>0</v>
      </c>
      <c r="G21" s="251">
        <f t="shared" si="2"/>
        <v>0</v>
      </c>
      <c r="H21" s="667" t="s">
        <v>313</v>
      </c>
      <c r="I21" s="377" t="s">
        <v>352</v>
      </c>
      <c r="J21" s="289">
        <v>606</v>
      </c>
      <c r="K21" s="290">
        <v>713</v>
      </c>
      <c r="L21" s="256">
        <v>0</v>
      </c>
      <c r="M21" s="257">
        <f>J21*L21</f>
        <v>0</v>
      </c>
      <c r="O21" s="25"/>
    </row>
    <row r="22" spans="1:16" ht="20" customHeight="1" x14ac:dyDescent="0.2">
      <c r="A22" s="660"/>
      <c r="B22" s="679" t="s">
        <v>325</v>
      </c>
      <c r="C22" s="679"/>
      <c r="D22" s="229">
        <v>2337</v>
      </c>
      <c r="E22" s="230">
        <v>2750</v>
      </c>
      <c r="F22" s="63">
        <v>0</v>
      </c>
      <c r="G22" s="250">
        <f t="shared" si="2"/>
        <v>0</v>
      </c>
      <c r="H22" s="668"/>
      <c r="I22" s="378" t="s">
        <v>337</v>
      </c>
      <c r="J22" s="234">
        <v>606</v>
      </c>
      <c r="K22" s="233">
        <v>713</v>
      </c>
      <c r="L22" s="61">
        <v>0</v>
      </c>
      <c r="M22" s="251">
        <f>J22*L22</f>
        <v>0</v>
      </c>
      <c r="O22" s="25"/>
    </row>
    <row r="23" spans="1:16" ht="20" customHeight="1" thickBot="1" x14ac:dyDescent="0.25">
      <c r="A23" s="661"/>
      <c r="B23" s="682" t="s">
        <v>326</v>
      </c>
      <c r="C23" s="682"/>
      <c r="D23" s="327">
        <v>1402</v>
      </c>
      <c r="E23" s="328">
        <v>1650</v>
      </c>
      <c r="F23" s="316">
        <v>0</v>
      </c>
      <c r="G23" s="315">
        <f t="shared" si="2"/>
        <v>0</v>
      </c>
      <c r="H23" s="668"/>
      <c r="I23" s="379" t="s">
        <v>234</v>
      </c>
      <c r="J23" s="242">
        <v>606</v>
      </c>
      <c r="K23" s="241">
        <v>713</v>
      </c>
      <c r="L23" s="63">
        <v>0</v>
      </c>
      <c r="M23" s="250">
        <f>J23*L23</f>
        <v>0</v>
      </c>
      <c r="O23" s="25"/>
    </row>
    <row r="24" spans="1:16" ht="20" customHeight="1" thickTop="1" thickBot="1" x14ac:dyDescent="0.25">
      <c r="A24" s="667" t="s">
        <v>73</v>
      </c>
      <c r="B24" s="641" t="s">
        <v>327</v>
      </c>
      <c r="C24" s="641"/>
      <c r="D24" s="254">
        <v>5657</v>
      </c>
      <c r="E24" s="255">
        <v>6655</v>
      </c>
      <c r="F24" s="256">
        <v>0</v>
      </c>
      <c r="G24" s="257">
        <f t="shared" si="2"/>
        <v>0</v>
      </c>
      <c r="H24" s="669"/>
      <c r="I24" s="385" t="s">
        <v>363</v>
      </c>
      <c r="J24" s="313">
        <v>606</v>
      </c>
      <c r="K24" s="314">
        <v>713</v>
      </c>
      <c r="L24" s="316">
        <v>0</v>
      </c>
      <c r="M24" s="315">
        <f>J24*L24</f>
        <v>0</v>
      </c>
      <c r="O24" s="25"/>
    </row>
    <row r="25" spans="1:16" ht="20" customHeight="1" thickTop="1" thickBot="1" x14ac:dyDescent="0.25">
      <c r="A25" s="669"/>
      <c r="B25" s="682" t="s">
        <v>74</v>
      </c>
      <c r="C25" s="682"/>
      <c r="D25" s="327">
        <v>5657</v>
      </c>
      <c r="E25" s="328">
        <v>6655</v>
      </c>
      <c r="F25" s="316">
        <v>0</v>
      </c>
      <c r="G25" s="315">
        <f t="shared" si="0"/>
        <v>0</v>
      </c>
      <c r="H25" s="659" t="s">
        <v>70</v>
      </c>
      <c r="I25" s="377" t="s">
        <v>353</v>
      </c>
      <c r="J25" s="289">
        <v>1559</v>
      </c>
      <c r="K25" s="290">
        <v>1834</v>
      </c>
      <c r="L25" s="256">
        <v>0</v>
      </c>
      <c r="M25" s="257">
        <f t="shared" ref="M25:M43" si="3">J25*L25</f>
        <v>0</v>
      </c>
      <c r="O25" s="25"/>
    </row>
    <row r="26" spans="1:16" ht="20" customHeight="1" thickTop="1" thickBot="1" x14ac:dyDescent="0.25">
      <c r="A26" s="338" t="s">
        <v>310</v>
      </c>
      <c r="B26" s="681" t="s">
        <v>76</v>
      </c>
      <c r="C26" s="681"/>
      <c r="D26" s="339">
        <v>5358</v>
      </c>
      <c r="E26" s="340">
        <v>6303</v>
      </c>
      <c r="F26" s="341">
        <v>0</v>
      </c>
      <c r="G26" s="342">
        <f>D26*F26</f>
        <v>0</v>
      </c>
      <c r="H26" s="660"/>
      <c r="I26" s="378" t="s">
        <v>356</v>
      </c>
      <c r="J26" s="234">
        <v>1559</v>
      </c>
      <c r="K26" s="233">
        <v>1834</v>
      </c>
      <c r="L26" s="61">
        <v>0</v>
      </c>
      <c r="M26" s="251">
        <f t="shared" si="3"/>
        <v>0</v>
      </c>
      <c r="O26" s="25"/>
    </row>
    <row r="27" spans="1:16" ht="20" customHeight="1" thickTop="1" thickBot="1" x14ac:dyDescent="0.25">
      <c r="A27" s="333" t="s">
        <v>311</v>
      </c>
      <c r="B27" s="640" t="s">
        <v>328</v>
      </c>
      <c r="C27" s="640"/>
      <c r="D27" s="334">
        <v>1776</v>
      </c>
      <c r="E27" s="335">
        <v>2090</v>
      </c>
      <c r="F27" s="336">
        <v>0</v>
      </c>
      <c r="G27" s="337">
        <f t="shared" si="0"/>
        <v>0</v>
      </c>
      <c r="H27" s="660"/>
      <c r="I27" s="379" t="s">
        <v>357</v>
      </c>
      <c r="J27" s="242">
        <v>1559</v>
      </c>
      <c r="K27" s="241">
        <v>1834</v>
      </c>
      <c r="L27" s="63">
        <v>0</v>
      </c>
      <c r="M27" s="250">
        <f t="shared" si="3"/>
        <v>0</v>
      </c>
      <c r="O27" s="25"/>
    </row>
    <row r="28" spans="1:16" ht="20" customHeight="1" thickTop="1" thickBot="1" x14ac:dyDescent="0.25">
      <c r="A28" s="659" t="s">
        <v>77</v>
      </c>
      <c r="B28" s="641" t="s">
        <v>329</v>
      </c>
      <c r="C28" s="641"/>
      <c r="D28" s="254">
        <v>5937</v>
      </c>
      <c r="E28" s="255">
        <v>6985</v>
      </c>
      <c r="F28" s="256">
        <v>0</v>
      </c>
      <c r="G28" s="257">
        <f t="shared" si="0"/>
        <v>0</v>
      </c>
      <c r="H28" s="661"/>
      <c r="I28" s="380" t="s">
        <v>71</v>
      </c>
      <c r="J28" s="313">
        <v>850</v>
      </c>
      <c r="K28" s="314">
        <v>1000</v>
      </c>
      <c r="L28" s="316">
        <v>0</v>
      </c>
      <c r="M28" s="315">
        <f t="shared" si="3"/>
        <v>0</v>
      </c>
      <c r="O28" s="25"/>
      <c r="P28" t="s">
        <v>338</v>
      </c>
    </row>
    <row r="29" spans="1:16" ht="20" customHeight="1" thickTop="1" thickBot="1" x14ac:dyDescent="0.25">
      <c r="A29" s="660"/>
      <c r="B29" s="649" t="s">
        <v>330</v>
      </c>
      <c r="C29" s="649"/>
      <c r="D29" s="231">
        <v>5937</v>
      </c>
      <c r="E29" s="232">
        <v>6985</v>
      </c>
      <c r="F29" s="64">
        <v>0</v>
      </c>
      <c r="G29" s="267">
        <f t="shared" si="0"/>
        <v>0</v>
      </c>
      <c r="H29" s="354"/>
      <c r="I29" s="381" t="s">
        <v>309</v>
      </c>
      <c r="J29" s="355">
        <v>206</v>
      </c>
      <c r="K29" s="356">
        <v>242</v>
      </c>
      <c r="L29" s="341">
        <v>0</v>
      </c>
      <c r="M29" s="342">
        <f t="shared" si="3"/>
        <v>0</v>
      </c>
      <c r="O29" s="25"/>
    </row>
    <row r="30" spans="1:16" ht="20" customHeight="1" thickTop="1" x14ac:dyDescent="0.2">
      <c r="A30" s="660"/>
      <c r="B30" s="643" t="s">
        <v>480</v>
      </c>
      <c r="C30" s="643"/>
      <c r="D30" s="270">
        <v>692</v>
      </c>
      <c r="E30" s="271">
        <v>814</v>
      </c>
      <c r="F30" s="272">
        <v>0</v>
      </c>
      <c r="G30" s="329">
        <f t="shared" si="0"/>
        <v>0</v>
      </c>
      <c r="H30" s="659" t="s">
        <v>392</v>
      </c>
      <c r="I30" s="382" t="s">
        <v>67</v>
      </c>
      <c r="J30" s="260">
        <v>1337</v>
      </c>
      <c r="K30" s="261">
        <v>1573</v>
      </c>
      <c r="L30" s="262">
        <v>0</v>
      </c>
      <c r="M30" s="263">
        <f t="shared" si="3"/>
        <v>0</v>
      </c>
      <c r="O30" s="25"/>
    </row>
    <row r="31" spans="1:16" ht="20" customHeight="1" thickBot="1" x14ac:dyDescent="0.25">
      <c r="A31" s="680"/>
      <c r="B31" s="644" t="s">
        <v>320</v>
      </c>
      <c r="C31" s="644"/>
      <c r="D31" s="246">
        <v>346</v>
      </c>
      <c r="E31" s="247">
        <v>407</v>
      </c>
      <c r="F31" s="264">
        <v>0</v>
      </c>
      <c r="G31" s="343">
        <f t="shared" si="0"/>
        <v>0</v>
      </c>
      <c r="H31" s="660"/>
      <c r="I31" s="379" t="s">
        <v>358</v>
      </c>
      <c r="J31" s="242">
        <v>1337</v>
      </c>
      <c r="K31" s="241">
        <v>1573</v>
      </c>
      <c r="L31" s="63">
        <v>0</v>
      </c>
      <c r="M31" s="250">
        <f t="shared" si="3"/>
        <v>0</v>
      </c>
      <c r="O31" s="25"/>
    </row>
    <row r="32" spans="1:16" ht="20" customHeight="1" thickTop="1" x14ac:dyDescent="0.2">
      <c r="A32" s="667" t="s">
        <v>344</v>
      </c>
      <c r="B32" s="641" t="s">
        <v>381</v>
      </c>
      <c r="C32" s="641"/>
      <c r="D32" s="254">
        <v>1262</v>
      </c>
      <c r="E32" s="255">
        <v>1485</v>
      </c>
      <c r="F32" s="256">
        <v>0</v>
      </c>
      <c r="G32" s="257">
        <f t="shared" si="0"/>
        <v>0</v>
      </c>
      <c r="H32" s="660"/>
      <c r="I32" s="378" t="s">
        <v>359</v>
      </c>
      <c r="J32" s="234">
        <v>1337</v>
      </c>
      <c r="K32" s="233">
        <v>1573</v>
      </c>
      <c r="L32" s="61">
        <v>0</v>
      </c>
      <c r="M32" s="251">
        <f t="shared" si="3"/>
        <v>0</v>
      </c>
      <c r="O32" s="25"/>
    </row>
    <row r="33" spans="1:15" ht="20" customHeight="1" x14ac:dyDescent="0.2">
      <c r="A33" s="668"/>
      <c r="B33" s="645" t="s">
        <v>398</v>
      </c>
      <c r="C33" s="646"/>
      <c r="D33" s="227">
        <v>421</v>
      </c>
      <c r="E33" s="228">
        <v>495</v>
      </c>
      <c r="F33" s="61">
        <v>0</v>
      </c>
      <c r="G33" s="251">
        <f t="shared" si="0"/>
        <v>0</v>
      </c>
      <c r="H33" s="660"/>
      <c r="I33" s="379" t="s">
        <v>360</v>
      </c>
      <c r="J33" s="242">
        <v>1608</v>
      </c>
      <c r="K33" s="241">
        <v>1892</v>
      </c>
      <c r="L33" s="63">
        <v>0</v>
      </c>
      <c r="M33" s="250">
        <f t="shared" si="3"/>
        <v>0</v>
      </c>
      <c r="O33" s="25"/>
    </row>
    <row r="34" spans="1:15" ht="20" customHeight="1" thickBot="1" x14ac:dyDescent="0.25">
      <c r="A34" s="668"/>
      <c r="B34" s="647" t="s">
        <v>399</v>
      </c>
      <c r="C34" s="648"/>
      <c r="D34" s="237">
        <v>421</v>
      </c>
      <c r="E34" s="238">
        <v>495</v>
      </c>
      <c r="F34" s="62">
        <v>0</v>
      </c>
      <c r="G34" s="265">
        <f t="shared" si="0"/>
        <v>0</v>
      </c>
      <c r="H34" s="661"/>
      <c r="I34" s="380" t="s">
        <v>361</v>
      </c>
      <c r="J34" s="313">
        <v>1608</v>
      </c>
      <c r="K34" s="314">
        <v>1892</v>
      </c>
      <c r="L34" s="316">
        <v>0</v>
      </c>
      <c r="M34" s="315">
        <f t="shared" si="3"/>
        <v>0</v>
      </c>
      <c r="O34" s="25"/>
    </row>
    <row r="35" spans="1:15" ht="20" customHeight="1" thickTop="1" x14ac:dyDescent="0.2">
      <c r="A35" s="668"/>
      <c r="B35" s="642" t="s">
        <v>379</v>
      </c>
      <c r="C35" s="642"/>
      <c r="D35" s="243">
        <v>1262</v>
      </c>
      <c r="E35" s="244">
        <v>1485</v>
      </c>
      <c r="F35" s="245">
        <v>0</v>
      </c>
      <c r="G35" s="332">
        <f t="shared" si="0"/>
        <v>0</v>
      </c>
      <c r="H35" s="667" t="s">
        <v>380</v>
      </c>
      <c r="I35" s="377" t="s">
        <v>382</v>
      </c>
      <c r="J35" s="289">
        <v>4653</v>
      </c>
      <c r="K35" s="290">
        <v>5170</v>
      </c>
      <c r="L35" s="256">
        <v>0</v>
      </c>
      <c r="M35" s="257">
        <f t="shared" si="3"/>
        <v>0</v>
      </c>
      <c r="O35" s="25"/>
    </row>
    <row r="36" spans="1:15" ht="20" customHeight="1" thickBot="1" x14ac:dyDescent="0.25">
      <c r="A36" s="669"/>
      <c r="B36" s="652" t="s">
        <v>400</v>
      </c>
      <c r="C36" s="653"/>
      <c r="D36" s="258">
        <v>421</v>
      </c>
      <c r="E36" s="259">
        <v>495</v>
      </c>
      <c r="F36" s="277">
        <v>0</v>
      </c>
      <c r="G36" s="278">
        <f t="shared" si="0"/>
        <v>0</v>
      </c>
      <c r="H36" s="668"/>
      <c r="I36" s="378" t="s">
        <v>383</v>
      </c>
      <c r="J36" s="234">
        <v>3980</v>
      </c>
      <c r="K36" s="233">
        <v>4422</v>
      </c>
      <c r="L36" s="61">
        <v>0</v>
      </c>
      <c r="M36" s="251">
        <f t="shared" si="3"/>
        <v>0</v>
      </c>
      <c r="O36" s="25"/>
    </row>
    <row r="37" spans="1:15" ht="20" customHeight="1" thickTop="1" thickBot="1" x14ac:dyDescent="0.25">
      <c r="A37" s="659" t="s">
        <v>68</v>
      </c>
      <c r="B37" s="654" t="s">
        <v>331</v>
      </c>
      <c r="C37" s="654"/>
      <c r="D37" s="345">
        <v>5358</v>
      </c>
      <c r="E37" s="346">
        <v>6303</v>
      </c>
      <c r="F37" s="347">
        <v>0</v>
      </c>
      <c r="G37" s="348">
        <f t="shared" si="0"/>
        <v>0</v>
      </c>
      <c r="H37" s="668"/>
      <c r="I37" s="379" t="s">
        <v>384</v>
      </c>
      <c r="J37" s="242">
        <v>4782</v>
      </c>
      <c r="K37" s="241">
        <v>5313</v>
      </c>
      <c r="L37" s="63">
        <v>0</v>
      </c>
      <c r="M37" s="250">
        <f t="shared" si="3"/>
        <v>0</v>
      </c>
      <c r="O37" s="25"/>
    </row>
    <row r="38" spans="1:15" ht="20" customHeight="1" x14ac:dyDescent="0.2">
      <c r="A38" s="660"/>
      <c r="B38" s="656" t="s">
        <v>404</v>
      </c>
      <c r="C38" s="656"/>
      <c r="D38" s="235">
        <v>1309</v>
      </c>
      <c r="E38" s="236">
        <v>1540</v>
      </c>
      <c r="F38" s="60">
        <v>0</v>
      </c>
      <c r="G38" s="266">
        <f t="shared" ref="G38:G43" si="4">D38*F38</f>
        <v>0</v>
      </c>
      <c r="H38" s="668"/>
      <c r="I38" s="378" t="s">
        <v>385</v>
      </c>
      <c r="J38" s="234">
        <v>5900</v>
      </c>
      <c r="K38" s="233">
        <v>6556</v>
      </c>
      <c r="L38" s="61">
        <v>0</v>
      </c>
      <c r="M38" s="251">
        <f t="shared" si="3"/>
        <v>0</v>
      </c>
      <c r="O38" s="25"/>
    </row>
    <row r="39" spans="1:15" ht="20" customHeight="1" thickBot="1" x14ac:dyDescent="0.25">
      <c r="A39" s="660"/>
      <c r="B39" s="649" t="s">
        <v>332</v>
      </c>
      <c r="C39" s="649"/>
      <c r="D39" s="231">
        <v>655</v>
      </c>
      <c r="E39" s="232">
        <v>770</v>
      </c>
      <c r="F39" s="64">
        <v>0</v>
      </c>
      <c r="G39" s="275">
        <f t="shared" si="4"/>
        <v>0</v>
      </c>
      <c r="H39" s="669"/>
      <c r="I39" s="383" t="s">
        <v>386</v>
      </c>
      <c r="J39" s="252">
        <v>5900</v>
      </c>
      <c r="K39" s="253">
        <v>6556</v>
      </c>
      <c r="L39" s="277">
        <v>0</v>
      </c>
      <c r="M39" s="278">
        <f t="shared" si="3"/>
        <v>0</v>
      </c>
      <c r="O39" s="25"/>
    </row>
    <row r="40" spans="1:15" ht="20" customHeight="1" thickTop="1" thickBot="1" x14ac:dyDescent="0.25">
      <c r="A40" s="661"/>
      <c r="B40" s="657" t="s">
        <v>333</v>
      </c>
      <c r="C40" s="657"/>
      <c r="D40" s="349">
        <v>351</v>
      </c>
      <c r="E40" s="350">
        <v>390</v>
      </c>
      <c r="F40" s="351">
        <v>0</v>
      </c>
      <c r="G40" s="360">
        <f t="shared" si="4"/>
        <v>0</v>
      </c>
      <c r="H40" s="357"/>
      <c r="I40" s="384" t="s">
        <v>387</v>
      </c>
      <c r="J40" s="358">
        <v>4752</v>
      </c>
      <c r="K40" s="359">
        <v>5280</v>
      </c>
      <c r="L40" s="336">
        <v>0</v>
      </c>
      <c r="M40" s="337">
        <f t="shared" si="3"/>
        <v>0</v>
      </c>
      <c r="O40" s="25"/>
    </row>
    <row r="41" spans="1:15" ht="20" customHeight="1" thickTop="1" thickBot="1" x14ac:dyDescent="0.25">
      <c r="A41" s="344" t="s">
        <v>312</v>
      </c>
      <c r="B41" s="655" t="s">
        <v>346</v>
      </c>
      <c r="C41" s="655"/>
      <c r="D41" s="280">
        <v>3478</v>
      </c>
      <c r="E41" s="281">
        <v>4092</v>
      </c>
      <c r="F41" s="282">
        <v>0</v>
      </c>
      <c r="G41" s="284">
        <f t="shared" si="4"/>
        <v>0</v>
      </c>
      <c r="H41" s="664" t="s">
        <v>66</v>
      </c>
      <c r="I41" s="377" t="s">
        <v>482</v>
      </c>
      <c r="J41" s="289">
        <v>190</v>
      </c>
      <c r="K41" s="290">
        <v>190</v>
      </c>
      <c r="L41" s="256">
        <v>0</v>
      </c>
      <c r="M41" s="257">
        <f t="shared" si="3"/>
        <v>0</v>
      </c>
      <c r="O41" s="25"/>
    </row>
    <row r="42" spans="1:15" ht="20" customHeight="1" thickTop="1" thickBot="1" x14ac:dyDescent="0.25">
      <c r="A42" s="457"/>
      <c r="B42" s="662" t="s">
        <v>524</v>
      </c>
      <c r="C42" s="663"/>
      <c r="D42" s="349">
        <f>IF(F42&lt;=4,850,IF(F42&lt;=9,800,780))</f>
        <v>850</v>
      </c>
      <c r="E42" s="350">
        <f>IF(F42&lt;=4,850,IF(F42&lt;=9,800,780))</f>
        <v>850</v>
      </c>
      <c r="F42" s="351">
        <v>0</v>
      </c>
      <c r="G42" s="360">
        <f t="shared" si="4"/>
        <v>0</v>
      </c>
      <c r="H42" s="665"/>
      <c r="I42" s="378" t="s">
        <v>354</v>
      </c>
      <c r="J42" s="234">
        <v>495</v>
      </c>
      <c r="K42" s="233">
        <v>495</v>
      </c>
      <c r="L42" s="61">
        <v>0</v>
      </c>
      <c r="M42" s="251">
        <f t="shared" si="3"/>
        <v>0</v>
      </c>
      <c r="O42" s="25"/>
    </row>
    <row r="43" spans="1:15" ht="20" customHeight="1" thickTop="1" thickBot="1" x14ac:dyDescent="0.25">
      <c r="A43" s="518"/>
      <c r="B43" s="640" t="s">
        <v>508</v>
      </c>
      <c r="C43" s="640"/>
      <c r="D43" s="334">
        <f>IF(F43&lt;=9,860,IF(F43&gt;=10,760))</f>
        <v>860</v>
      </c>
      <c r="E43" s="335">
        <f>IF(F43&lt;=9,860,IF(F43&gt;=10,760))</f>
        <v>860</v>
      </c>
      <c r="F43" s="282">
        <v>0</v>
      </c>
      <c r="G43" s="337">
        <f t="shared" si="4"/>
        <v>0</v>
      </c>
      <c r="H43" s="665"/>
      <c r="I43" s="417" t="s">
        <v>532</v>
      </c>
      <c r="J43" s="418">
        <v>70</v>
      </c>
      <c r="K43" s="419">
        <v>70</v>
      </c>
      <c r="L43" s="420">
        <v>0</v>
      </c>
      <c r="M43" s="421">
        <f t="shared" si="3"/>
        <v>0</v>
      </c>
      <c r="O43" s="25"/>
    </row>
    <row r="44" spans="1:15" ht="20" customHeight="1" thickTop="1" thickBot="1" x14ac:dyDescent="0.25">
      <c r="A44" s="515"/>
      <c r="B44" s="516"/>
      <c r="C44" s="516"/>
      <c r="D44" s="321"/>
      <c r="E44" s="322"/>
      <c r="F44" s="323"/>
      <c r="G44" s="324"/>
      <c r="H44" s="666"/>
      <c r="I44" s="458" t="s">
        <v>388</v>
      </c>
      <c r="J44" s="459">
        <v>440</v>
      </c>
      <c r="K44" s="460">
        <v>440</v>
      </c>
      <c r="L44" s="264">
        <v>0</v>
      </c>
      <c r="M44" s="343">
        <f>J44*L44</f>
        <v>0</v>
      </c>
      <c r="O44" s="25"/>
    </row>
    <row r="45" spans="1:15" ht="5" customHeight="1" thickTop="1" thickBot="1" x14ac:dyDescent="0.25">
      <c r="A45" s="515"/>
      <c r="B45" s="516"/>
      <c r="C45" s="516"/>
      <c r="D45" s="321"/>
      <c r="E45" s="322"/>
      <c r="F45" s="323"/>
      <c r="G45" s="324"/>
      <c r="H45" s="517"/>
      <c r="I45" s="461"/>
      <c r="J45" s="462"/>
      <c r="K45" s="463"/>
      <c r="L45" s="464"/>
      <c r="M45" s="465"/>
      <c r="O45" s="25"/>
    </row>
    <row r="46" spans="1:15" ht="22.9" customHeight="1" thickTop="1" thickBot="1" x14ac:dyDescent="0.4">
      <c r="A46" s="319"/>
      <c r="B46" s="320"/>
      <c r="C46" s="320"/>
      <c r="D46" s="321"/>
      <c r="E46" s="322"/>
      <c r="F46" s="323"/>
      <c r="G46" s="324"/>
      <c r="J46" s="325" t="s">
        <v>55</v>
      </c>
      <c r="K46" s="276">
        <f>SUM(F11:F43,L11:L45)</f>
        <v>0</v>
      </c>
      <c r="L46" s="650">
        <f>SUM(G11:G43,M11:M45)</f>
        <v>0</v>
      </c>
      <c r="M46" s="651"/>
      <c r="O46" s="25"/>
    </row>
    <row r="47" spans="1:15" ht="6" customHeight="1" thickTop="1" thickBot="1" x14ac:dyDescent="0.25">
      <c r="A47" s="658"/>
      <c r="B47" s="658"/>
      <c r="C47" s="658"/>
      <c r="D47" s="658"/>
      <c r="E47" s="658"/>
      <c r="F47" s="658"/>
      <c r="G47" s="658"/>
      <c r="J47" s="67"/>
      <c r="K47" s="68"/>
      <c r="L47" s="69"/>
      <c r="M47" s="69"/>
      <c r="O47" s="25"/>
    </row>
    <row r="48" spans="1:15" ht="9.9" customHeight="1" x14ac:dyDescent="0.2">
      <c r="A48" s="47" t="s">
        <v>56</v>
      </c>
      <c r="B48" s="70"/>
      <c r="C48" s="70"/>
      <c r="D48" s="70"/>
      <c r="E48" s="70"/>
      <c r="F48" s="70"/>
      <c r="G48" s="70"/>
      <c r="H48" s="70"/>
      <c r="I48" s="70"/>
      <c r="J48" s="70"/>
      <c r="K48" s="70"/>
      <c r="L48" s="70"/>
      <c r="M48" s="71"/>
      <c r="O48" s="25"/>
    </row>
    <row r="49" spans="1:15" ht="50.25" customHeight="1" thickBot="1" x14ac:dyDescent="0.25">
      <c r="A49" s="511"/>
      <c r="B49" s="512"/>
      <c r="C49" s="512"/>
      <c r="D49" s="512"/>
      <c r="E49" s="512"/>
      <c r="F49" s="512"/>
      <c r="G49" s="512"/>
      <c r="H49" s="512"/>
      <c r="I49" s="512"/>
      <c r="J49" s="512"/>
      <c r="K49" s="512"/>
      <c r="L49" s="512"/>
      <c r="M49" s="513"/>
      <c r="O49" s="25"/>
    </row>
    <row r="50" spans="1:15" ht="14.4" customHeight="1" thickBot="1" x14ac:dyDescent="0.3">
      <c r="A50" s="326" t="s">
        <v>57</v>
      </c>
      <c r="C50" s="1"/>
      <c r="D50" s="1"/>
      <c r="E50" s="1"/>
      <c r="F50" s="1"/>
      <c r="G50" s="1"/>
      <c r="H50" s="1"/>
      <c r="I50" s="1"/>
      <c r="J50" s="1"/>
      <c r="K50" s="1"/>
      <c r="L50" s="1"/>
      <c r="M50" s="1"/>
      <c r="O50" s="25"/>
    </row>
    <row r="51" spans="1:15" ht="28.9" customHeight="1" thickBot="1" x14ac:dyDescent="0.25">
      <c r="A51" s="56" t="s">
        <v>58</v>
      </c>
      <c r="B51" s="57"/>
      <c r="C51" s="57"/>
      <c r="D51" s="58"/>
      <c r="E51" s="51" t="s">
        <v>59</v>
      </c>
      <c r="F51" s="53"/>
      <c r="G51" s="225"/>
      <c r="H51" s="226"/>
      <c r="I51" s="585" t="s">
        <v>60</v>
      </c>
      <c r="J51" s="586"/>
      <c r="K51" s="586"/>
      <c r="L51" s="586"/>
      <c r="M51" s="587"/>
      <c r="O51" s="25"/>
    </row>
    <row r="52" spans="1:15" ht="6" customHeight="1" x14ac:dyDescent="0.2">
      <c r="A52" s="366"/>
      <c r="B52" s="366"/>
      <c r="C52" s="366"/>
      <c r="D52" s="366"/>
      <c r="E52" s="367"/>
      <c r="F52" s="368"/>
      <c r="G52" s="369"/>
      <c r="H52" s="369"/>
      <c r="I52" s="366"/>
      <c r="J52" s="366"/>
      <c r="K52" s="366"/>
      <c r="L52" s="366"/>
      <c r="M52" s="366"/>
      <c r="O52" s="25"/>
    </row>
    <row r="53" spans="1:15" ht="51" customHeight="1" x14ac:dyDescent="0.2">
      <c r="A53" s="25"/>
      <c r="B53" s="25"/>
      <c r="C53" s="25"/>
      <c r="D53" s="25"/>
      <c r="E53" s="25"/>
      <c r="F53" s="25"/>
      <c r="G53" s="25"/>
      <c r="H53" s="25"/>
      <c r="I53" s="25"/>
      <c r="J53" s="25"/>
      <c r="K53" s="25"/>
      <c r="L53" s="25"/>
      <c r="M53" s="25"/>
      <c r="N53" s="25"/>
      <c r="O53" s="25"/>
    </row>
    <row r="54" spans="1:15" x14ac:dyDescent="0.2">
      <c r="B54" s="291"/>
      <c r="C54" s="291"/>
      <c r="D54" s="291"/>
      <c r="E54" s="291"/>
      <c r="F54" s="291"/>
      <c r="G54" s="291"/>
      <c r="H54" s="291"/>
      <c r="I54" s="291"/>
    </row>
    <row r="55" spans="1:15" hidden="1" x14ac:dyDescent="0.2">
      <c r="B55" s="72" t="s">
        <v>340</v>
      </c>
      <c r="C55" s="72"/>
      <c r="D55" s="72"/>
      <c r="E55" s="72"/>
      <c r="F55" s="72"/>
      <c r="G55" s="72"/>
      <c r="H55" s="72"/>
      <c r="I55" s="72" t="s">
        <v>395</v>
      </c>
    </row>
    <row r="56" spans="1:15" hidden="1" x14ac:dyDescent="0.2">
      <c r="B56" s="72" t="s">
        <v>78</v>
      </c>
      <c r="C56" s="72"/>
      <c r="D56" s="72"/>
      <c r="E56" s="72"/>
      <c r="F56" s="72"/>
      <c r="G56" s="72"/>
      <c r="H56" s="72"/>
      <c r="I56" s="72" t="s">
        <v>396</v>
      </c>
    </row>
    <row r="57" spans="1:15" hidden="1" x14ac:dyDescent="0.2">
      <c r="B57" s="72" t="s">
        <v>393</v>
      </c>
      <c r="C57" s="72">
        <v>886</v>
      </c>
      <c r="D57" s="72">
        <v>1019</v>
      </c>
      <c r="E57" s="72"/>
      <c r="F57" s="72"/>
      <c r="G57" s="72"/>
      <c r="H57" s="72"/>
      <c r="I57" s="72" t="s">
        <v>397</v>
      </c>
    </row>
    <row r="58" spans="1:15" hidden="1" x14ac:dyDescent="0.2">
      <c r="B58" s="72" t="s">
        <v>394</v>
      </c>
      <c r="C58" s="72">
        <v>886</v>
      </c>
      <c r="D58" s="72">
        <v>1019</v>
      </c>
      <c r="E58" s="72"/>
      <c r="F58" s="72"/>
      <c r="G58" s="72"/>
      <c r="H58" s="72"/>
      <c r="I58" s="410" t="s">
        <v>389</v>
      </c>
    </row>
    <row r="59" spans="1:15" hidden="1" x14ac:dyDescent="0.2">
      <c r="B59" s="72" t="s">
        <v>481</v>
      </c>
      <c r="C59" s="72">
        <f>886*2</f>
        <v>1772</v>
      </c>
      <c r="D59" s="72">
        <f>1019*2</f>
        <v>2038</v>
      </c>
      <c r="E59" s="72"/>
      <c r="F59" s="72"/>
      <c r="G59" s="72"/>
      <c r="H59" s="72"/>
      <c r="I59" s="410" t="s">
        <v>390</v>
      </c>
    </row>
    <row r="60" spans="1:15" hidden="1" x14ac:dyDescent="0.2">
      <c r="B60" s="72" t="s">
        <v>402</v>
      </c>
      <c r="C60" s="72"/>
      <c r="D60" s="72"/>
      <c r="E60" s="72"/>
      <c r="F60" s="72"/>
      <c r="G60" s="72"/>
      <c r="H60" s="72"/>
      <c r="I60" s="410" t="s">
        <v>491</v>
      </c>
      <c r="J60" s="72"/>
      <c r="K60" s="72"/>
    </row>
    <row r="61" spans="1:15" hidden="1" x14ac:dyDescent="0.2">
      <c r="B61" s="72" t="s">
        <v>403</v>
      </c>
      <c r="C61" s="72"/>
      <c r="D61" s="72"/>
      <c r="E61" s="72"/>
      <c r="F61" s="72"/>
      <c r="G61" s="72"/>
      <c r="H61" s="72"/>
      <c r="I61" s="410" t="s">
        <v>507</v>
      </c>
      <c r="J61" s="72"/>
      <c r="K61" s="72"/>
    </row>
    <row r="62" spans="1:15" hidden="1" x14ac:dyDescent="0.2">
      <c r="B62" s="72" t="s">
        <v>405</v>
      </c>
      <c r="C62" s="72"/>
      <c r="D62" s="72"/>
      <c r="E62" s="72"/>
      <c r="F62" s="72"/>
      <c r="G62" s="72"/>
      <c r="H62" s="72"/>
      <c r="I62" s="72"/>
      <c r="J62" s="72"/>
      <c r="K62" s="72"/>
    </row>
    <row r="63" spans="1:15" hidden="1" x14ac:dyDescent="0.2">
      <c r="B63" s="72" t="s">
        <v>406</v>
      </c>
      <c r="C63" s="291"/>
      <c r="D63" s="291"/>
      <c r="E63" s="291"/>
      <c r="F63" s="291"/>
      <c r="G63" s="291"/>
      <c r="H63" s="291"/>
      <c r="I63" s="291"/>
    </row>
  </sheetData>
  <sheetProtection sheet="1" formatCells="0"/>
  <mergeCells count="57">
    <mergeCell ref="B11:C11"/>
    <mergeCell ref="B17:C17"/>
    <mergeCell ref="B18:C18"/>
    <mergeCell ref="B13:C13"/>
    <mergeCell ref="H21:H24"/>
    <mergeCell ref="H11:H20"/>
    <mergeCell ref="B21:C21"/>
    <mergeCell ref="H25:H28"/>
    <mergeCell ref="B24:C24"/>
    <mergeCell ref="A19:A23"/>
    <mergeCell ref="B14:C14"/>
    <mergeCell ref="B12:C12"/>
    <mergeCell ref="B15:C15"/>
    <mergeCell ref="B20:C20"/>
    <mergeCell ref="A24:A25"/>
    <mergeCell ref="A11:A18"/>
    <mergeCell ref="A28:A31"/>
    <mergeCell ref="B26:C26"/>
    <mergeCell ref="B25:C25"/>
    <mergeCell ref="B16:C16"/>
    <mergeCell ref="B22:C22"/>
    <mergeCell ref="B23:C23"/>
    <mergeCell ref="B19:C19"/>
    <mergeCell ref="J5:M5"/>
    <mergeCell ref="A7:M7"/>
    <mergeCell ref="A9:A10"/>
    <mergeCell ref="B9:C10"/>
    <mergeCell ref="F9:F10"/>
    <mergeCell ref="H9:H10"/>
    <mergeCell ref="I9:I10"/>
    <mergeCell ref="L9:L10"/>
    <mergeCell ref="C5:H5"/>
    <mergeCell ref="I51:M51"/>
    <mergeCell ref="L46:M46"/>
    <mergeCell ref="B36:C36"/>
    <mergeCell ref="B37:C37"/>
    <mergeCell ref="B41:C41"/>
    <mergeCell ref="B38:C38"/>
    <mergeCell ref="B39:C39"/>
    <mergeCell ref="B40:C40"/>
    <mergeCell ref="A47:G47"/>
    <mergeCell ref="A37:A40"/>
    <mergeCell ref="B43:C43"/>
    <mergeCell ref="B42:C42"/>
    <mergeCell ref="H41:H44"/>
    <mergeCell ref="A32:A36"/>
    <mergeCell ref="H35:H39"/>
    <mergeCell ref="H30:H34"/>
    <mergeCell ref="B27:C27"/>
    <mergeCell ref="B28:C28"/>
    <mergeCell ref="B35:C35"/>
    <mergeCell ref="B30:C30"/>
    <mergeCell ref="B31:C31"/>
    <mergeCell ref="B32:C32"/>
    <mergeCell ref="B33:C33"/>
    <mergeCell ref="B34:C34"/>
    <mergeCell ref="B29:C29"/>
  </mergeCells>
  <phoneticPr fontId="1"/>
  <conditionalFormatting sqref="A47">
    <cfRule type="expression" dxfId="346" priority="240">
      <formula>F47&gt;=1</formula>
    </cfRule>
  </conditionalFormatting>
  <conditionalFormatting sqref="B11 B13 B15 B17 B19 B21 B23 B25 B27 B29 B31 B33 B35 B37 B39 B41 B43:B45">
    <cfRule type="expression" dxfId="345" priority="84">
      <formula>F11&gt;=1</formula>
    </cfRule>
  </conditionalFormatting>
  <conditionalFormatting sqref="B12 B14 B16 B18 B20 B22 B24 B26 B28 B30 B32 B34 B36 B38 B40 B42">
    <cfRule type="expression" dxfId="344" priority="83">
      <formula>F12&gt;=1</formula>
    </cfRule>
  </conditionalFormatting>
  <conditionalFormatting sqref="D11 D13 D15 D17 D19 D21 D23 D25 D27 D29 D31 D33 D35 D37 D39 D41 D43:D45">
    <cfRule type="expression" dxfId="343" priority="82">
      <formula>F11&gt;=1</formula>
    </cfRule>
  </conditionalFormatting>
  <conditionalFormatting sqref="D12 D14 D16 D18 D20 D22 D24 D26 D28 D30 D32 D34 D36 D38 D40 D42">
    <cfRule type="expression" dxfId="342" priority="81">
      <formula>F12&gt;=1</formula>
    </cfRule>
  </conditionalFormatting>
  <conditionalFormatting sqref="E11 E13 E15 E17 E19 E21 E23 E25 E27 E29 E31 E33 E35 E37 E39 E41 E43:E45">
    <cfRule type="expression" dxfId="341" priority="80">
      <formula>F11&gt;=1</formula>
    </cfRule>
  </conditionalFormatting>
  <conditionalFormatting sqref="E12 E14 E16 E18 E20 E22 E24 E26 E28 E30 E32 E34 E36 E38 E40 E42">
    <cfRule type="expression" dxfId="340" priority="79">
      <formula>F12&gt;=1</formula>
    </cfRule>
  </conditionalFormatting>
  <conditionalFormatting sqref="F11:F46">
    <cfRule type="expression" dxfId="339" priority="76">
      <formula>F11&gt;=1</formula>
    </cfRule>
  </conditionalFormatting>
  <conditionalFormatting sqref="G11 G13 G15 G17 G19 G21 G23 G25 G27 G29 G31 G33 G35 G37 G39 G41 G43:G45">
    <cfRule type="expression" dxfId="338" priority="75">
      <formula>F11&gt;=1</formula>
    </cfRule>
  </conditionalFormatting>
  <conditionalFormatting sqref="G12 G14 G16 G18 G20 G22 G24 G26 G28 G30 G32 G34 G36 G38 G40 G42">
    <cfRule type="expression" dxfId="337" priority="74">
      <formula>F12&gt;=1</formula>
    </cfRule>
  </conditionalFormatting>
  <conditionalFormatting sqref="I11 I13 I15 I17 I19 I21 I23 I25 I27 I29 I31 I33 I35 I37 I39 I41 I43">
    <cfRule type="expression" dxfId="336" priority="54">
      <formula>L11&gt;=1</formula>
    </cfRule>
  </conditionalFormatting>
  <conditionalFormatting sqref="I12 I14 I16 I18 I20 I22 I24 I26 I28 I30 I32 I34 I36 I38 I40 I42 I44">
    <cfRule type="expression" dxfId="335" priority="55">
      <formula>L12&gt;=1</formula>
    </cfRule>
  </conditionalFormatting>
  <conditionalFormatting sqref="J11 J13 J15 J17 J19 J21 J23 J25 J27 J29 J31 J33 J41 J43">
    <cfRule type="expression" dxfId="334" priority="71">
      <formula>L11&gt;=1</formula>
    </cfRule>
  </conditionalFormatting>
  <conditionalFormatting sqref="J12 J14 J16 J18 J20 J22 J24 J26 J28 J30 J32 J34 J40 J42 J44">
    <cfRule type="expression" dxfId="333" priority="10">
      <formula>L12&gt;=1</formula>
    </cfRule>
  </conditionalFormatting>
  <conditionalFormatting sqref="J35 J37 J39">
    <cfRule type="expression" dxfId="332" priority="8">
      <formula>L35&gt;=1</formula>
    </cfRule>
  </conditionalFormatting>
  <conditionalFormatting sqref="J36 J38">
    <cfRule type="expression" dxfId="331" priority="6">
      <formula>L36&gt;=1</formula>
    </cfRule>
  </conditionalFormatting>
  <conditionalFormatting sqref="K12 K14 K16 K18 K20 K22 K24 K26 K28 K30 K32 K34 K40 K42 K44">
    <cfRule type="expression" dxfId="330" priority="9">
      <formula>L12&gt;=1</formula>
    </cfRule>
  </conditionalFormatting>
  <conditionalFormatting sqref="K35 K37 K39">
    <cfRule type="expression" dxfId="329" priority="7">
      <formula>L35&gt;=1</formula>
    </cfRule>
  </conditionalFormatting>
  <conditionalFormatting sqref="K36 K38">
    <cfRule type="expression" dxfId="328" priority="5">
      <formula>L36&gt;=1</formula>
    </cfRule>
  </conditionalFormatting>
  <conditionalFormatting sqref="K43:K44 K11 K13 K15 K17 K19 K21 K23 K25 K27 K29 K31 K33 K41">
    <cfRule type="expression" dxfId="327" priority="69">
      <formula>L11&gt;=1</formula>
    </cfRule>
  </conditionalFormatting>
  <conditionalFormatting sqref="L11:L44">
    <cfRule type="expression" dxfId="326" priority="15">
      <formula>L11&gt;=1</formula>
    </cfRule>
  </conditionalFormatting>
  <conditionalFormatting sqref="M11 M13 M15 M17 M19 M21 M23 M25 M27 M29 M31 M33 M35 M37 M39 M41 M43">
    <cfRule type="expression" dxfId="325" priority="62">
      <formula>L11&gt;=1</formula>
    </cfRule>
  </conditionalFormatting>
  <conditionalFormatting sqref="M12 M14 M16 M18 M20 M22 M24 M26 M28 M30 M32 M34 M36 M38 M40 M42 M44">
    <cfRule type="expression" dxfId="324" priority="61">
      <formula>L12&gt;=1</formula>
    </cfRule>
  </conditionalFormatting>
  <printOptions horizontalCentered="1" verticalCentered="1"/>
  <pageMargins left="0.31496062992125984" right="0.31496062992125984" top="0.35433070866141736" bottom="0.35433070866141736" header="0" footer="0"/>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23" r:id="rId4" name="Drop Down 7">
              <controlPr defaultSize="0" autoLine="0" autoPict="0" altText="CD set A/B">
                <anchor moveWithCells="1">
                  <from>
                    <xdr:col>8</xdr:col>
                    <xdr:colOff>158750</xdr:colOff>
                    <xdr:row>27</xdr:row>
                    <xdr:rowOff>12700</xdr:rowOff>
                  </from>
                  <to>
                    <xdr:col>9</xdr:col>
                    <xdr:colOff>0</xdr:colOff>
                    <xdr:row>27</xdr:row>
                    <xdr:rowOff>241300</xdr:rowOff>
                  </to>
                </anchor>
              </controlPr>
            </control>
          </mc:Choice>
        </mc:AlternateContent>
        <mc:AlternateContent xmlns:mc="http://schemas.openxmlformats.org/markup-compatibility/2006">
          <mc:Choice Requires="x14">
            <control shapeId="9224" r:id="rId5" name="Drop Down 8">
              <controlPr defaultSize="0" autoLine="0" autoPict="0" altText="CD set A/B">
                <anchor moveWithCells="1">
                  <from>
                    <xdr:col>1</xdr:col>
                    <xdr:colOff>158750</xdr:colOff>
                    <xdr:row>12</xdr:row>
                    <xdr:rowOff>12700</xdr:rowOff>
                  </from>
                  <to>
                    <xdr:col>2</xdr:col>
                    <xdr:colOff>1517650</xdr:colOff>
                    <xdr:row>12</xdr:row>
                    <xdr:rowOff>241300</xdr:rowOff>
                  </to>
                </anchor>
              </controlPr>
            </control>
          </mc:Choice>
        </mc:AlternateContent>
        <mc:AlternateContent xmlns:mc="http://schemas.openxmlformats.org/markup-compatibility/2006">
          <mc:Choice Requires="x14">
            <control shapeId="9225" r:id="rId6" name="Drop Down 9">
              <controlPr defaultSize="0" autoLine="0" autoPict="0" altText="CD set A/B">
                <anchor moveWithCells="1">
                  <from>
                    <xdr:col>1</xdr:col>
                    <xdr:colOff>152400</xdr:colOff>
                    <xdr:row>13</xdr:row>
                    <xdr:rowOff>12700</xdr:rowOff>
                  </from>
                  <to>
                    <xdr:col>2</xdr:col>
                    <xdr:colOff>1517650</xdr:colOff>
                    <xdr:row>13</xdr:row>
                    <xdr:rowOff>241300</xdr:rowOff>
                  </to>
                </anchor>
              </controlPr>
            </control>
          </mc:Choice>
        </mc:AlternateContent>
        <mc:AlternateContent xmlns:mc="http://schemas.openxmlformats.org/markup-compatibility/2006">
          <mc:Choice Requires="x14">
            <control shapeId="9226" r:id="rId7" name="Drop Down 10">
              <controlPr defaultSize="0" autoLine="0" autoPict="0" altText="CD set A/B">
                <anchor moveWithCells="1">
                  <from>
                    <xdr:col>1</xdr:col>
                    <xdr:colOff>158750</xdr:colOff>
                    <xdr:row>30</xdr:row>
                    <xdr:rowOff>12700</xdr:rowOff>
                  </from>
                  <to>
                    <xdr:col>2</xdr:col>
                    <xdr:colOff>1517650</xdr:colOff>
                    <xdr:row>30</xdr:row>
                    <xdr:rowOff>241300</xdr:rowOff>
                  </to>
                </anchor>
              </controlPr>
            </control>
          </mc:Choice>
        </mc:AlternateContent>
        <mc:AlternateContent xmlns:mc="http://schemas.openxmlformats.org/markup-compatibility/2006">
          <mc:Choice Requires="x14">
            <control shapeId="9227" r:id="rId8" name="Drop Down 11">
              <controlPr defaultSize="0" autoLine="0" autoPict="0" altText="CD set A/B">
                <anchor moveWithCells="1">
                  <from>
                    <xdr:col>1</xdr:col>
                    <xdr:colOff>158750</xdr:colOff>
                    <xdr:row>38</xdr:row>
                    <xdr:rowOff>12700</xdr:rowOff>
                  </from>
                  <to>
                    <xdr:col>2</xdr:col>
                    <xdr:colOff>1517650</xdr:colOff>
                    <xdr:row>38</xdr:row>
                    <xdr:rowOff>241300</xdr:rowOff>
                  </to>
                </anchor>
              </controlPr>
            </control>
          </mc:Choice>
        </mc:AlternateContent>
        <mc:AlternateContent xmlns:mc="http://schemas.openxmlformats.org/markup-compatibility/2006">
          <mc:Choice Requires="x14">
            <control shapeId="9247" r:id="rId9" name="Drop Down 31">
              <controlPr defaultSize="0" autoLine="0" autoPict="0">
                <anchor moveWithCells="1">
                  <from>
                    <xdr:col>2</xdr:col>
                    <xdr:colOff>298450</xdr:colOff>
                    <xdr:row>42</xdr:row>
                    <xdr:rowOff>12700</xdr:rowOff>
                  </from>
                  <to>
                    <xdr:col>2</xdr:col>
                    <xdr:colOff>1524000</xdr:colOff>
                    <xdr:row>42</xdr:row>
                    <xdr:rowOff>241300</xdr:rowOff>
                  </to>
                </anchor>
              </controlPr>
            </control>
          </mc:Choice>
        </mc:AlternateContent>
        <mc:AlternateContent xmlns:mc="http://schemas.openxmlformats.org/markup-compatibility/2006">
          <mc:Choice Requires="x14">
            <control shapeId="9248" r:id="rId10" name="Drop Down 32">
              <controlPr defaultSize="0" autoLine="0" autoPict="0">
                <anchor moveWithCells="1">
                  <from>
                    <xdr:col>8</xdr:col>
                    <xdr:colOff>939800</xdr:colOff>
                    <xdr:row>43</xdr:row>
                    <xdr:rowOff>12700</xdr:rowOff>
                  </from>
                  <to>
                    <xdr:col>9</xdr:col>
                    <xdr:colOff>0</xdr:colOff>
                    <xdr:row>43</xdr:row>
                    <xdr:rowOff>241300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9FA88-110E-40C8-9496-040A24EC1FD9}">
  <sheetPr>
    <tabColor theme="5" tint="0.79998168889431442"/>
    <pageSetUpPr fitToPage="1"/>
  </sheetPr>
  <dimension ref="A1:M24"/>
  <sheetViews>
    <sheetView showGridLines="0" tabSelected="1" zoomScaleNormal="100" zoomScaleSheetLayoutView="100" workbookViewId="0">
      <selection activeCell="T9" sqref="T9"/>
    </sheetView>
  </sheetViews>
  <sheetFormatPr defaultRowHeight="15" x14ac:dyDescent="0.2"/>
  <cols>
    <col min="1" max="1" width="10.54296875" style="452" customWidth="1"/>
    <col min="2" max="7" width="18.6328125" style="452" customWidth="1"/>
    <col min="8" max="8" width="1.26953125" style="452" customWidth="1"/>
    <col min="9" max="16384" width="8.7265625" style="452"/>
  </cols>
  <sheetData>
    <row r="1" spans="1:13" ht="60" customHeight="1" x14ac:dyDescent="0.2">
      <c r="A1" s="451"/>
      <c r="I1" s="477"/>
    </row>
    <row r="2" spans="1:13" ht="4.5" customHeight="1" x14ac:dyDescent="0.2">
      <c r="I2" s="477"/>
    </row>
    <row r="3" spans="1:13" ht="19" thickBot="1" x14ac:dyDescent="0.4">
      <c r="A3" s="26" t="s">
        <v>18</v>
      </c>
      <c r="B3" s="59"/>
      <c r="D3" s="27"/>
      <c r="E3" s="27"/>
      <c r="F3" s="2"/>
      <c r="G3" s="2" t="s">
        <v>533</v>
      </c>
      <c r="H3"/>
      <c r="I3" s="478"/>
      <c r="J3" s="27"/>
      <c r="K3" s="27"/>
      <c r="L3" s="27"/>
    </row>
    <row r="4" spans="1:13" ht="6" customHeight="1" x14ac:dyDescent="0.2">
      <c r="A4" s="28"/>
      <c r="B4" s="1"/>
      <c r="C4" s="73"/>
      <c r="D4" s="27"/>
      <c r="E4" s="27"/>
      <c r="F4" s="27"/>
      <c r="G4" s="27"/>
      <c r="H4"/>
      <c r="I4" s="478"/>
      <c r="J4" s="27"/>
      <c r="K4" s="27"/>
      <c r="L4" s="27"/>
      <c r="M4" s="27"/>
    </row>
    <row r="5" spans="1:13" ht="19" thickBot="1" x14ac:dyDescent="0.25">
      <c r="A5" s="1" t="s">
        <v>19</v>
      </c>
      <c r="B5" s="685"/>
      <c r="C5" s="685"/>
      <c r="D5" s="685"/>
      <c r="E5" s="30" t="s">
        <v>20</v>
      </c>
      <c r="F5" s="686"/>
      <c r="G5" s="686"/>
      <c r="H5"/>
      <c r="I5" s="477"/>
    </row>
    <row r="6" spans="1:13" ht="8.5" customHeight="1" thickBot="1" x14ac:dyDescent="0.25">
      <c r="A6"/>
      <c r="B6"/>
      <c r="C6"/>
      <c r="D6"/>
      <c r="E6"/>
      <c r="F6"/>
      <c r="G6"/>
      <c r="H6"/>
      <c r="I6" s="25"/>
      <c r="J6"/>
      <c r="K6"/>
      <c r="L6"/>
      <c r="M6"/>
    </row>
    <row r="7" spans="1:13" s="454" customFormat="1" x14ac:dyDescent="0.2">
      <c r="A7" s="485"/>
      <c r="B7" s="481">
        <v>1</v>
      </c>
      <c r="C7" s="533">
        <v>2</v>
      </c>
      <c r="D7" s="535">
        <v>3</v>
      </c>
      <c r="E7" s="536">
        <v>4</v>
      </c>
      <c r="F7" s="537">
        <v>5</v>
      </c>
      <c r="G7" s="484">
        <v>6</v>
      </c>
      <c r="H7"/>
      <c r="I7" s="479"/>
      <c r="J7" s="453"/>
      <c r="K7" s="453"/>
      <c r="L7" s="453"/>
      <c r="M7" s="453"/>
    </row>
    <row r="8" spans="1:13" ht="30.5" customHeight="1" x14ac:dyDescent="0.2">
      <c r="A8" s="487" t="s">
        <v>21</v>
      </c>
      <c r="B8" s="687" t="s">
        <v>493</v>
      </c>
      <c r="C8" s="688"/>
      <c r="D8" s="691" t="s">
        <v>494</v>
      </c>
      <c r="E8" s="692"/>
      <c r="F8" s="693"/>
      <c r="G8" s="538" t="s">
        <v>509</v>
      </c>
      <c r="I8" s="477"/>
    </row>
    <row r="9" spans="1:13" ht="99" customHeight="1" thickBot="1" x14ac:dyDescent="0.25">
      <c r="A9" s="487" t="s">
        <v>492</v>
      </c>
      <c r="B9" s="495"/>
      <c r="C9" s="532"/>
      <c r="D9" s="550"/>
      <c r="E9" s="528"/>
      <c r="F9" s="551"/>
      <c r="G9" s="539"/>
      <c r="I9" s="477"/>
    </row>
    <row r="10" spans="1:13" ht="26.5" thickBot="1" x14ac:dyDescent="0.25">
      <c r="A10" s="490" t="s">
        <v>505</v>
      </c>
      <c r="B10" s="504">
        <v>0</v>
      </c>
      <c r="C10" s="549">
        <v>0</v>
      </c>
      <c r="D10" s="543">
        <v>0</v>
      </c>
      <c r="E10" s="548">
        <v>0</v>
      </c>
      <c r="F10" s="544">
        <v>0</v>
      </c>
      <c r="G10" s="534">
        <v>0</v>
      </c>
      <c r="I10" s="477"/>
    </row>
    <row r="11" spans="1:13" x14ac:dyDescent="0.2">
      <c r="A11" s="526"/>
      <c r="B11" s="524">
        <v>7</v>
      </c>
      <c r="C11" s="540">
        <v>8</v>
      </c>
      <c r="D11" s="541">
        <v>9</v>
      </c>
      <c r="E11" s="524">
        <v>10</v>
      </c>
      <c r="F11" s="542">
        <v>11</v>
      </c>
      <c r="G11" s="482">
        <v>12</v>
      </c>
      <c r="I11" s="477"/>
    </row>
    <row r="12" spans="1:13" ht="30" x14ac:dyDescent="0.2">
      <c r="A12" s="527" t="s">
        <v>21</v>
      </c>
      <c r="B12" s="531" t="s">
        <v>509</v>
      </c>
      <c r="C12" s="690" t="s">
        <v>495</v>
      </c>
      <c r="D12" s="688"/>
      <c r="E12" s="491" t="s">
        <v>496</v>
      </c>
      <c r="F12" s="687" t="s">
        <v>510</v>
      </c>
      <c r="G12" s="689"/>
      <c r="I12" s="477"/>
    </row>
    <row r="13" spans="1:13" ht="99" customHeight="1" x14ac:dyDescent="0.2">
      <c r="A13" s="527" t="s">
        <v>492</v>
      </c>
      <c r="B13" s="492"/>
      <c r="C13" s="530"/>
      <c r="D13" s="532"/>
      <c r="E13" s="492"/>
      <c r="F13" s="495"/>
      <c r="G13" s="496"/>
      <c r="I13" s="477"/>
    </row>
    <row r="14" spans="1:13" ht="26.5" thickBot="1" x14ac:dyDescent="0.25">
      <c r="A14" s="529" t="s">
        <v>505</v>
      </c>
      <c r="B14" s="456">
        <v>0</v>
      </c>
      <c r="C14" s="546">
        <v>0</v>
      </c>
      <c r="D14" s="552">
        <v>0</v>
      </c>
      <c r="E14" s="456">
        <v>0</v>
      </c>
      <c r="F14" s="546">
        <v>0</v>
      </c>
      <c r="G14" s="547">
        <v>0</v>
      </c>
      <c r="I14" s="477"/>
    </row>
    <row r="15" spans="1:13" x14ac:dyDescent="0.2">
      <c r="A15" s="493"/>
      <c r="B15" s="483">
        <v>13</v>
      </c>
      <c r="C15" s="520">
        <v>14</v>
      </c>
      <c r="D15" s="481">
        <v>15</v>
      </c>
      <c r="E15" s="482">
        <v>16</v>
      </c>
      <c r="F15" s="494">
        <v>17</v>
      </c>
      <c r="G15" s="482">
        <v>18</v>
      </c>
      <c r="I15" s="477"/>
    </row>
    <row r="16" spans="1:13" ht="30" x14ac:dyDescent="0.2">
      <c r="A16" s="487" t="s">
        <v>21</v>
      </c>
      <c r="B16" s="497" t="s">
        <v>497</v>
      </c>
      <c r="C16" s="521" t="s">
        <v>498</v>
      </c>
      <c r="D16" s="687" t="s">
        <v>499</v>
      </c>
      <c r="E16" s="689"/>
      <c r="F16" s="488" t="s">
        <v>500</v>
      </c>
      <c r="G16" s="514" t="s">
        <v>501</v>
      </c>
      <c r="I16" s="477"/>
    </row>
    <row r="17" spans="1:9" ht="99" customHeight="1" x14ac:dyDescent="0.2">
      <c r="A17" s="487" t="s">
        <v>492</v>
      </c>
      <c r="B17" s="498"/>
      <c r="C17" s="522"/>
      <c r="D17" s="495"/>
      <c r="E17" s="496"/>
      <c r="F17" s="489"/>
      <c r="G17" s="496"/>
      <c r="I17" s="477"/>
    </row>
    <row r="18" spans="1:9" ht="26.5" thickBot="1" x14ac:dyDescent="0.25">
      <c r="A18" s="545" t="s">
        <v>505</v>
      </c>
      <c r="B18" s="505">
        <v>0</v>
      </c>
      <c r="C18" s="523">
        <v>0</v>
      </c>
      <c r="D18" s="546">
        <v>0</v>
      </c>
      <c r="E18" s="506">
        <v>0</v>
      </c>
      <c r="F18" s="507">
        <v>0</v>
      </c>
      <c r="G18" s="506">
        <v>0</v>
      </c>
      <c r="I18" s="477"/>
    </row>
    <row r="19" spans="1:9" x14ac:dyDescent="0.2">
      <c r="A19" s="466"/>
      <c r="B19" s="486">
        <v>19</v>
      </c>
      <c r="C19" s="483">
        <v>20</v>
      </c>
      <c r="D19" s="524">
        <v>21</v>
      </c>
      <c r="E19" s="525">
        <v>22</v>
      </c>
      <c r="F19" s="486">
        <v>23</v>
      </c>
      <c r="G19" s="519"/>
      <c r="I19" s="477"/>
    </row>
    <row r="20" spans="1:9" x14ac:dyDescent="0.2">
      <c r="A20" s="502" t="s">
        <v>21</v>
      </c>
      <c r="B20" s="491" t="s">
        <v>502</v>
      </c>
      <c r="C20" s="497" t="s">
        <v>502</v>
      </c>
      <c r="D20" s="491" t="s">
        <v>503</v>
      </c>
      <c r="E20" s="497" t="s">
        <v>504</v>
      </c>
      <c r="F20" s="491" t="s">
        <v>534</v>
      </c>
      <c r="G20" s="554"/>
      <c r="I20" s="477"/>
    </row>
    <row r="21" spans="1:9" ht="99" customHeight="1" thickBot="1" x14ac:dyDescent="0.4">
      <c r="A21" s="500" t="s">
        <v>492</v>
      </c>
      <c r="B21" s="492"/>
      <c r="C21" s="498"/>
      <c r="D21" s="492"/>
      <c r="E21" s="498"/>
      <c r="F21" s="492"/>
      <c r="G21" s="555" t="s">
        <v>506</v>
      </c>
      <c r="I21" s="477"/>
    </row>
    <row r="22" spans="1:9" ht="27" thickTop="1" thickBot="1" x14ac:dyDescent="0.25">
      <c r="A22" s="503" t="s">
        <v>505</v>
      </c>
      <c r="B22" s="456">
        <v>0</v>
      </c>
      <c r="C22" s="505">
        <v>0</v>
      </c>
      <c r="D22" s="456">
        <v>0</v>
      </c>
      <c r="E22" s="505">
        <v>0</v>
      </c>
      <c r="F22" s="456">
        <v>0</v>
      </c>
      <c r="G22" s="553">
        <f>SUM(B10:G10,B14:G14,B18:G18,B22:F22)</f>
        <v>0</v>
      </c>
      <c r="I22" s="477"/>
    </row>
    <row r="23" spans="1:9" ht="6.5" customHeight="1" x14ac:dyDescent="0.2">
      <c r="I23" s="477"/>
    </row>
    <row r="24" spans="1:9" ht="38" customHeight="1" x14ac:dyDescent="0.2">
      <c r="A24" s="477"/>
      <c r="B24" s="477"/>
      <c r="C24" s="477"/>
      <c r="D24" s="477"/>
      <c r="E24" s="477"/>
      <c r="F24" s="477"/>
      <c r="G24" s="477"/>
      <c r="H24" s="477"/>
      <c r="I24" s="477"/>
    </row>
  </sheetData>
  <sheetProtection algorithmName="SHA-512" hashValue="tB0BY6nouTVjpTHrgatJg613Ma0nRaHpBeKiqlbzj7IOex7abWt4V7aMOOie57YPfPPGcGC/OALGBr81TZzMDA==" saltValue="q9vc0zP5Ddu+8FPYy2m16Q==" spinCount="100000" sheet="1" objects="1" scenarios="1"/>
  <mergeCells count="7">
    <mergeCell ref="B5:D5"/>
    <mergeCell ref="F5:G5"/>
    <mergeCell ref="B8:C8"/>
    <mergeCell ref="D16:E16"/>
    <mergeCell ref="C12:D12"/>
    <mergeCell ref="F12:G12"/>
    <mergeCell ref="D8:F8"/>
  </mergeCells>
  <phoneticPr fontId="1"/>
  <conditionalFormatting sqref="B11 E11">
    <cfRule type="expression" dxfId="323" priority="9">
      <formula>B14&gt;=1</formula>
    </cfRule>
  </conditionalFormatting>
  <conditionalFormatting sqref="B13 E13">
    <cfRule type="expression" dxfId="322" priority="18">
      <formula>B14&gt;=1</formula>
    </cfRule>
  </conditionalFormatting>
  <conditionalFormatting sqref="B15 D15:E15 G15">
    <cfRule type="expression" dxfId="321" priority="12">
      <formula>B18&gt;=1</formula>
    </cfRule>
  </conditionalFormatting>
  <conditionalFormatting sqref="B17 D17:E17 G17">
    <cfRule type="expression" dxfId="320" priority="23">
      <formula>B18&gt;=1</formula>
    </cfRule>
  </conditionalFormatting>
  <conditionalFormatting sqref="B19 D19">
    <cfRule type="expression" dxfId="319" priority="7">
      <formula>B22&gt;=1</formula>
    </cfRule>
  </conditionalFormatting>
  <conditionalFormatting sqref="B21 D21">
    <cfRule type="expression" dxfId="318" priority="16">
      <formula>B22&gt;=1</formula>
    </cfRule>
  </conditionalFormatting>
  <conditionalFormatting sqref="B7:C7 G7">
    <cfRule type="expression" dxfId="317" priority="14">
      <formula>B10&gt;=1</formula>
    </cfRule>
  </conditionalFormatting>
  <conditionalFormatting sqref="B10:C10 G10 C14:D14 F14:G14 B18 D18:E18 G18 C22">
    <cfRule type="cellIs" dxfId="316" priority="21" operator="greaterThanOrEqual">
      <formula>1</formula>
    </cfRule>
  </conditionalFormatting>
  <conditionalFormatting sqref="C15 F15">
    <cfRule type="expression" dxfId="315" priority="8">
      <formula>C18&gt;=1</formula>
    </cfRule>
  </conditionalFormatting>
  <conditionalFormatting sqref="C17 F17">
    <cfRule type="expression" dxfId="314" priority="17">
      <formula>C18&gt;=1</formula>
    </cfRule>
  </conditionalFormatting>
  <conditionalFormatting sqref="C19">
    <cfRule type="expression" dxfId="313" priority="11">
      <formula>$C$22&gt;=1</formula>
    </cfRule>
  </conditionalFormatting>
  <conditionalFormatting sqref="C21">
    <cfRule type="expression" dxfId="312" priority="22">
      <formula>C22&gt;=1</formula>
    </cfRule>
  </conditionalFormatting>
  <conditionalFormatting sqref="C11:D11 F11:G11">
    <cfRule type="expression" dxfId="311" priority="13">
      <formula>C14&gt;=1</formula>
    </cfRule>
  </conditionalFormatting>
  <conditionalFormatting sqref="C13:D13 F13:G13">
    <cfRule type="expression" dxfId="310" priority="24">
      <formula>C14&gt;=1</formula>
    </cfRule>
  </conditionalFormatting>
  <conditionalFormatting sqref="D7:F7">
    <cfRule type="expression" dxfId="309" priority="10">
      <formula>D10&gt;=1</formula>
    </cfRule>
  </conditionalFormatting>
  <conditionalFormatting sqref="D9:F9">
    <cfRule type="expression" dxfId="308" priority="19">
      <formula>D$10&gt;=1</formula>
    </cfRule>
  </conditionalFormatting>
  <conditionalFormatting sqref="D10:F10 B14 E14 C18 F18 B22 D22">
    <cfRule type="cellIs" dxfId="307" priority="15" operator="greaterThanOrEqual">
      <formula>1</formula>
    </cfRule>
  </conditionalFormatting>
  <conditionalFormatting sqref="E19">
    <cfRule type="expression" dxfId="306" priority="2">
      <formula>$C$22&gt;=1</formula>
    </cfRule>
  </conditionalFormatting>
  <conditionalFormatting sqref="E21">
    <cfRule type="expression" dxfId="305" priority="6">
      <formula>E22&gt;=1</formula>
    </cfRule>
  </conditionalFormatting>
  <conditionalFormatting sqref="E22">
    <cfRule type="cellIs" dxfId="304" priority="5" operator="greaterThanOrEqual">
      <formula>1</formula>
    </cfRule>
  </conditionalFormatting>
  <conditionalFormatting sqref="F19">
    <cfRule type="expression" dxfId="303" priority="1">
      <formula>F22&gt;=1</formula>
    </cfRule>
  </conditionalFormatting>
  <conditionalFormatting sqref="F21">
    <cfRule type="expression" dxfId="302" priority="4">
      <formula>F22&gt;=1</formula>
    </cfRule>
  </conditionalFormatting>
  <conditionalFormatting sqref="F22">
    <cfRule type="cellIs" dxfId="301" priority="3" operator="greaterThanOrEqual">
      <formula>1</formula>
    </cfRule>
  </conditionalFormatting>
  <conditionalFormatting sqref="F9:G9 B9:C9">
    <cfRule type="expression" dxfId="300" priority="25">
      <formula>B10&gt;=1</formula>
    </cfRule>
  </conditionalFormatting>
  <dataValidations count="1">
    <dataValidation imeMode="off" allowBlank="1" showErrorMessage="1" sqref="B18:G18 B22:F22 B14:G14 B10:G10" xr:uid="{4DA8D772-2ECC-4461-9506-FFEBD1478592}"/>
  </dataValidations>
  <printOptions horizontalCentered="1" verticalCentered="1"/>
  <pageMargins left="0.23622047244094491" right="0.23622047244094491" top="0.35433070866141736" bottom="0.35433070866141736" header="0" footer="0"/>
  <pageSetup paperSize="9" scale="8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CAC89-9015-4F9D-BBD8-3A4E96A567EC}">
  <sheetPr>
    <tabColor theme="5" tint="0.79998168889431442"/>
    <pageSetUpPr fitToPage="1"/>
  </sheetPr>
  <dimension ref="A1:L21"/>
  <sheetViews>
    <sheetView showGridLines="0" zoomScaleNormal="100" zoomScaleSheetLayoutView="100" workbookViewId="0">
      <selection activeCell="D3" sqref="D3"/>
    </sheetView>
  </sheetViews>
  <sheetFormatPr defaultRowHeight="15" x14ac:dyDescent="0.2"/>
  <cols>
    <col min="1" max="1" width="10.54296875" style="452" customWidth="1"/>
    <col min="2" max="5" width="28" style="452" customWidth="1"/>
    <col min="6" max="6" width="1.36328125" style="452" customWidth="1"/>
    <col min="7" max="16384" width="8.7265625" style="452"/>
  </cols>
  <sheetData>
    <row r="1" spans="1:12" ht="60" customHeight="1" x14ac:dyDescent="0.2">
      <c r="A1" s="451"/>
      <c r="G1" s="467"/>
    </row>
    <row r="2" spans="1:12" ht="4.5" customHeight="1" x14ac:dyDescent="0.2">
      <c r="G2" s="467"/>
    </row>
    <row r="3" spans="1:12" ht="19" thickBot="1" x14ac:dyDescent="0.4">
      <c r="A3" s="26" t="s">
        <v>18</v>
      </c>
      <c r="B3" s="59"/>
      <c r="D3" s="27"/>
      <c r="E3" s="2" t="s">
        <v>533</v>
      </c>
      <c r="F3" s="27"/>
      <c r="G3" s="468"/>
      <c r="H3" s="27"/>
      <c r="I3" s="27"/>
      <c r="J3" s="27"/>
      <c r="K3" s="27"/>
    </row>
    <row r="4" spans="1:12" ht="6" customHeight="1" x14ac:dyDescent="0.2">
      <c r="A4" s="28"/>
      <c r="B4" s="1"/>
      <c r="C4" s="73"/>
      <c r="D4" s="27"/>
      <c r="E4" s="27"/>
      <c r="F4" s="27"/>
      <c r="G4" s="468"/>
      <c r="H4" s="27"/>
      <c r="I4" s="27"/>
      <c r="J4" s="27"/>
      <c r="K4" s="27"/>
      <c r="L4" s="27"/>
    </row>
    <row r="5" spans="1:12" ht="19" thickBot="1" x14ac:dyDescent="0.25">
      <c r="A5" s="1" t="s">
        <v>19</v>
      </c>
      <c r="B5" s="694"/>
      <c r="C5" s="694"/>
      <c r="D5" s="30" t="s">
        <v>20</v>
      </c>
      <c r="E5" s="480"/>
      <c r="F5" s="469"/>
      <c r="G5" s="468"/>
    </row>
    <row r="6" spans="1:12" ht="8.5" customHeight="1" thickBot="1" x14ac:dyDescent="0.25">
      <c r="A6"/>
      <c r="B6"/>
      <c r="C6"/>
      <c r="D6"/>
      <c r="E6"/>
      <c r="F6"/>
      <c r="G6" s="468"/>
      <c r="H6"/>
      <c r="I6"/>
      <c r="J6"/>
      <c r="K6"/>
      <c r="L6"/>
    </row>
    <row r="7" spans="1:12" s="454" customFormat="1" x14ac:dyDescent="0.2">
      <c r="A7" s="485"/>
      <c r="B7" s="483">
        <v>1</v>
      </c>
      <c r="C7" s="494">
        <v>2</v>
      </c>
      <c r="D7" s="483">
        <v>3</v>
      </c>
      <c r="E7" s="494">
        <v>4</v>
      </c>
      <c r="F7" s="453"/>
      <c r="G7" s="468"/>
      <c r="H7" s="453"/>
      <c r="I7" s="453"/>
      <c r="J7" s="453"/>
      <c r="K7" s="453"/>
      <c r="L7" s="453"/>
    </row>
    <row r="8" spans="1:12" ht="32" customHeight="1" x14ac:dyDescent="0.2">
      <c r="A8" s="487" t="s">
        <v>21</v>
      </c>
      <c r="B8" s="497" t="s">
        <v>536</v>
      </c>
      <c r="C8" s="491" t="s">
        <v>525</v>
      </c>
      <c r="D8" s="514" t="s">
        <v>528</v>
      </c>
      <c r="E8" s="491" t="s">
        <v>541</v>
      </c>
      <c r="F8" s="470"/>
      <c r="G8" s="467"/>
    </row>
    <row r="9" spans="1:12" ht="185.5" customHeight="1" x14ac:dyDescent="0.2">
      <c r="A9" s="487" t="s">
        <v>492</v>
      </c>
      <c r="B9" s="498"/>
      <c r="C9" s="489"/>
      <c r="D9" s="498"/>
      <c r="E9" s="489"/>
      <c r="G9" s="467"/>
    </row>
    <row r="10" spans="1:12" ht="28" customHeight="1" thickBot="1" x14ac:dyDescent="0.25">
      <c r="A10" s="490" t="s">
        <v>23</v>
      </c>
      <c r="B10" s="510">
        <v>0</v>
      </c>
      <c r="C10" s="455">
        <v>0</v>
      </c>
      <c r="D10" s="510">
        <v>0</v>
      </c>
      <c r="E10" s="455">
        <v>0</v>
      </c>
      <c r="F10" s="471"/>
      <c r="G10" s="467"/>
    </row>
    <row r="11" spans="1:12" x14ac:dyDescent="0.2">
      <c r="A11" s="499"/>
      <c r="B11" s="486">
        <v>5</v>
      </c>
      <c r="C11" s="508">
        <v>6</v>
      </c>
      <c r="D11" s="486">
        <v>7</v>
      </c>
      <c r="E11" s="483">
        <v>8</v>
      </c>
      <c r="F11" s="453"/>
      <c r="G11" s="467"/>
    </row>
    <row r="12" spans="1:12" ht="32" customHeight="1" x14ac:dyDescent="0.2">
      <c r="A12" s="500" t="s">
        <v>21</v>
      </c>
      <c r="B12" s="488" t="s">
        <v>495</v>
      </c>
      <c r="C12" s="497" t="s">
        <v>526</v>
      </c>
      <c r="D12" s="557" t="s">
        <v>530</v>
      </c>
      <c r="E12" s="497" t="s">
        <v>529</v>
      </c>
      <c r="F12" s="470"/>
      <c r="G12" s="467"/>
    </row>
    <row r="13" spans="1:12" ht="185.5" customHeight="1" x14ac:dyDescent="0.2">
      <c r="A13" s="500" t="s">
        <v>492</v>
      </c>
      <c r="B13" s="492"/>
      <c r="C13" s="509"/>
      <c r="D13" s="492"/>
      <c r="E13" s="498"/>
      <c r="G13" s="467"/>
    </row>
    <row r="14" spans="1:12" ht="28" customHeight="1" thickBot="1" x14ac:dyDescent="0.25">
      <c r="A14" s="501" t="s">
        <v>23</v>
      </c>
      <c r="B14" s="558">
        <v>0</v>
      </c>
      <c r="C14" s="559">
        <v>0</v>
      </c>
      <c r="D14" s="558">
        <v>0</v>
      </c>
      <c r="E14" s="510">
        <v>0</v>
      </c>
      <c r="F14" s="472"/>
      <c r="G14" s="467"/>
    </row>
    <row r="15" spans="1:12" ht="15" customHeight="1" x14ac:dyDescent="0.2">
      <c r="A15" s="493"/>
      <c r="B15" s="483">
        <v>9</v>
      </c>
      <c r="C15" s="486">
        <v>10</v>
      </c>
      <c r="D15" s="483">
        <v>11</v>
      </c>
      <c r="E15" s="486">
        <v>10</v>
      </c>
      <c r="F15" s="453"/>
      <c r="G15" s="467"/>
    </row>
    <row r="16" spans="1:12" ht="26.5" customHeight="1" x14ac:dyDescent="0.2">
      <c r="A16" s="487" t="s">
        <v>21</v>
      </c>
      <c r="B16" s="497" t="s">
        <v>531</v>
      </c>
      <c r="C16" s="491" t="s">
        <v>499</v>
      </c>
      <c r="D16" s="497" t="s">
        <v>527</v>
      </c>
      <c r="E16" s="491" t="s">
        <v>540</v>
      </c>
      <c r="F16" s="470"/>
      <c r="G16" s="467"/>
    </row>
    <row r="17" spans="1:7" ht="185.5" customHeight="1" x14ac:dyDescent="0.2">
      <c r="A17" s="487" t="s">
        <v>492</v>
      </c>
      <c r="B17" s="498"/>
      <c r="C17" s="492"/>
      <c r="D17" s="498"/>
      <c r="E17" s="492"/>
      <c r="G17" s="467"/>
    </row>
    <row r="18" spans="1:7" ht="28" customHeight="1" thickBot="1" x14ac:dyDescent="0.25">
      <c r="A18" s="490" t="s">
        <v>23</v>
      </c>
      <c r="B18" s="510">
        <v>0</v>
      </c>
      <c r="C18" s="558">
        <v>0</v>
      </c>
      <c r="D18" s="510">
        <v>0</v>
      </c>
      <c r="E18" s="558">
        <v>0</v>
      </c>
      <c r="F18" s="472"/>
      <c r="G18" s="467"/>
    </row>
    <row r="19" spans="1:7" s="476" customFormat="1" ht="23.5" customHeight="1" thickBot="1" x14ac:dyDescent="0.4">
      <c r="A19" s="473"/>
      <c r="B19" s="474"/>
      <c r="C19" s="474"/>
      <c r="D19" s="475"/>
      <c r="E19" s="556" t="s">
        <v>506</v>
      </c>
      <c r="F19" s="472"/>
      <c r="G19" s="467"/>
    </row>
    <row r="20" spans="1:7" s="476" customFormat="1" ht="30.5" customHeight="1" thickTop="1" thickBot="1" x14ac:dyDescent="0.25">
      <c r="A20" s="473"/>
      <c r="B20" s="474"/>
      <c r="C20" s="474"/>
      <c r="D20" s="475"/>
      <c r="E20" s="553">
        <f>B10+C10+D10+E10+B14+C14+D14+E14+B18+C18+D18+E18</f>
        <v>0</v>
      </c>
      <c r="F20" s="472"/>
      <c r="G20" s="467"/>
    </row>
    <row r="21" spans="1:7" ht="53.5" customHeight="1" thickTop="1" x14ac:dyDescent="0.2">
      <c r="A21" s="477"/>
      <c r="B21" s="477"/>
      <c r="C21" s="477"/>
      <c r="D21" s="477"/>
      <c r="E21" s="477"/>
      <c r="F21" s="477"/>
      <c r="G21" s="467"/>
    </row>
  </sheetData>
  <sheetProtection algorithmName="SHA-512" hashValue="p1jzvELRuwCrOGUvQmPEOu2HBgUNYxoNsNQarKH1290jMRkiPL8qWdfMRbgMsrbdoNUIx+Tyv7yikXdwyePnvg==" saltValue="fdLfcenX1RF/V9k9lds3FA==" spinCount="100000" sheet="1" objects="1" scenarios="1"/>
  <mergeCells count="1">
    <mergeCell ref="B5:C5"/>
  </mergeCells>
  <phoneticPr fontId="1"/>
  <conditionalFormatting sqref="B7 B9:B10">
    <cfRule type="expression" dxfId="299" priority="24">
      <formula>$B$10&gt;=1</formula>
    </cfRule>
  </conditionalFormatting>
  <conditionalFormatting sqref="B10">
    <cfRule type="expression" dxfId="298" priority="23">
      <formula>$B$10&gt;=1</formula>
    </cfRule>
  </conditionalFormatting>
  <conditionalFormatting sqref="B11 B13:B14">
    <cfRule type="expression" dxfId="297" priority="16">
      <formula>$B$14&gt;=1</formula>
    </cfRule>
  </conditionalFormatting>
  <conditionalFormatting sqref="B14">
    <cfRule type="expression" dxfId="296" priority="15">
      <formula>$B$14&gt;=1</formula>
    </cfRule>
  </conditionalFormatting>
  <conditionalFormatting sqref="B15 B17:B18">
    <cfRule type="expression" dxfId="295" priority="8">
      <formula>$B$18&gt;=1</formula>
    </cfRule>
  </conditionalFormatting>
  <conditionalFormatting sqref="B18">
    <cfRule type="expression" dxfId="294" priority="7">
      <formula>$B$18&gt;=1</formula>
    </cfRule>
  </conditionalFormatting>
  <conditionalFormatting sqref="C7 C9:C10">
    <cfRule type="expression" dxfId="293" priority="22">
      <formula>$C$10&gt;=1</formula>
    </cfRule>
  </conditionalFormatting>
  <conditionalFormatting sqref="C10">
    <cfRule type="expression" dxfId="292" priority="21">
      <formula>$C$10&gt;=1</formula>
    </cfRule>
  </conditionalFormatting>
  <conditionalFormatting sqref="C11 C13:C14">
    <cfRule type="expression" dxfId="291" priority="14">
      <formula>$C$14&gt;=1</formula>
    </cfRule>
  </conditionalFormatting>
  <conditionalFormatting sqref="C14">
    <cfRule type="expression" dxfId="290" priority="13">
      <formula>$C$14&gt;=1</formula>
    </cfRule>
  </conditionalFormatting>
  <conditionalFormatting sqref="C15 C17:C18">
    <cfRule type="expression" dxfId="289" priority="6">
      <formula>$C$18&gt;=1</formula>
    </cfRule>
  </conditionalFormatting>
  <conditionalFormatting sqref="C18">
    <cfRule type="expression" dxfId="288" priority="5">
      <formula>$C$18&gt;=1</formula>
    </cfRule>
  </conditionalFormatting>
  <conditionalFormatting sqref="D7 D9:D10">
    <cfRule type="expression" dxfId="287" priority="20">
      <formula>$D$10&gt;=1</formula>
    </cfRule>
  </conditionalFormatting>
  <conditionalFormatting sqref="D10">
    <cfRule type="expression" dxfId="286" priority="19">
      <formula>$D$10&gt;=1</formula>
    </cfRule>
  </conditionalFormatting>
  <conditionalFormatting sqref="D11 D13:D14">
    <cfRule type="expression" dxfId="285" priority="12">
      <formula>$D$14</formula>
    </cfRule>
  </conditionalFormatting>
  <conditionalFormatting sqref="D14">
    <cfRule type="expression" dxfId="284" priority="11">
      <formula>$D$14</formula>
    </cfRule>
  </conditionalFormatting>
  <conditionalFormatting sqref="D15 D17:D18">
    <cfRule type="expression" dxfId="283" priority="4">
      <formula>$D$18&gt;=1</formula>
    </cfRule>
  </conditionalFormatting>
  <conditionalFormatting sqref="D18">
    <cfRule type="expression" dxfId="282" priority="3">
      <formula>$D$18&gt;=1</formula>
    </cfRule>
  </conditionalFormatting>
  <conditionalFormatting sqref="E7 E9:E10">
    <cfRule type="expression" dxfId="281" priority="18">
      <formula>$E$10&gt;=1</formula>
    </cfRule>
  </conditionalFormatting>
  <conditionalFormatting sqref="E10">
    <cfRule type="expression" dxfId="280" priority="17">
      <formula>$E$10</formula>
    </cfRule>
  </conditionalFormatting>
  <conditionalFormatting sqref="E11 E13:E14">
    <cfRule type="expression" dxfId="279" priority="10">
      <formula>$E$14&gt;=1</formula>
    </cfRule>
  </conditionalFormatting>
  <conditionalFormatting sqref="E14">
    <cfRule type="expression" dxfId="278" priority="9">
      <formula>$E$14&gt;=1</formula>
    </cfRule>
  </conditionalFormatting>
  <conditionalFormatting sqref="E15 E17:E18">
    <cfRule type="expression" dxfId="277" priority="2">
      <formula>$E$18&gt;=1</formula>
    </cfRule>
  </conditionalFormatting>
  <conditionalFormatting sqref="E18">
    <cfRule type="expression" dxfId="276" priority="1">
      <formula>$E$18&gt;=1</formula>
    </cfRule>
  </conditionalFormatting>
  <dataValidations count="1">
    <dataValidation imeMode="off" allowBlank="1" showInputMessage="1" showErrorMessage="1" sqref="B10:E10 B14:E14 B18:E18" xr:uid="{DE396F3D-EDCC-4B79-B392-789039F621B4}"/>
  </dataValidations>
  <printOptions horizontalCentered="1" verticalCentered="1"/>
  <pageMargins left="0.23622047244094491" right="0.23622047244094491" top="0.35433070866141736" bottom="0.35433070866141736" header="0" footer="0"/>
  <pageSetup paperSize="9" scale="8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M117"/>
  <sheetViews>
    <sheetView showGridLines="0" topLeftCell="A3" workbookViewId="0">
      <selection activeCell="A3" sqref="A3"/>
    </sheetView>
  </sheetViews>
  <sheetFormatPr defaultRowHeight="13" x14ac:dyDescent="0.2"/>
  <cols>
    <col min="1" max="1" width="2.6328125" customWidth="1"/>
    <col min="2" max="2" width="20.6328125" customWidth="1"/>
    <col min="3" max="3" width="14.6328125" customWidth="1"/>
    <col min="4" max="11" width="9.1796875" customWidth="1"/>
    <col min="12" max="12" width="2.6328125" customWidth="1"/>
  </cols>
  <sheetData>
    <row r="1" spans="1:13" ht="58.5" customHeight="1" x14ac:dyDescent="0.2">
      <c r="A1" s="635"/>
      <c r="B1" s="635"/>
      <c r="C1" s="635"/>
      <c r="D1" s="635"/>
      <c r="E1" s="635"/>
      <c r="F1" s="635"/>
      <c r="G1" s="635"/>
      <c r="H1" s="635"/>
      <c r="I1" s="635"/>
      <c r="J1" s="635"/>
      <c r="K1" s="635"/>
      <c r="L1" s="635"/>
      <c r="M1" s="25"/>
    </row>
    <row r="2" spans="1:13" ht="9.4" customHeight="1" x14ac:dyDescent="0.2">
      <c r="A2" s="27"/>
      <c r="B2" s="27"/>
      <c r="C2" s="27"/>
      <c r="D2" s="27"/>
      <c r="E2" s="27"/>
      <c r="F2" s="27"/>
      <c r="G2" s="27"/>
      <c r="H2" s="27"/>
      <c r="I2" s="27"/>
      <c r="J2" s="27"/>
      <c r="K2" s="784" t="s">
        <v>533</v>
      </c>
      <c r="L2" s="784"/>
      <c r="M2" s="25"/>
    </row>
    <row r="3" spans="1:13" ht="14.5" x14ac:dyDescent="0.2">
      <c r="A3" s="122" t="s">
        <v>148</v>
      </c>
      <c r="B3" s="123"/>
      <c r="C3" s="124" t="s">
        <v>149</v>
      </c>
      <c r="D3" s="123"/>
      <c r="E3" s="123"/>
      <c r="F3" s="123"/>
      <c r="G3" s="123"/>
      <c r="H3" s="123"/>
      <c r="I3" s="123"/>
      <c r="J3" s="123"/>
      <c r="K3" s="123"/>
      <c r="L3" s="123"/>
      <c r="M3" s="25"/>
    </row>
    <row r="4" spans="1:13" ht="6" customHeight="1" x14ac:dyDescent="0.2">
      <c r="A4" s="6"/>
      <c r="B4" s="175"/>
      <c r="C4" s="15"/>
      <c r="D4" s="1"/>
      <c r="E4" s="1"/>
      <c r="F4" s="1"/>
      <c r="G4" s="1"/>
      <c r="H4" s="1"/>
      <c r="I4" s="1"/>
      <c r="J4" s="1"/>
      <c r="K4" s="1"/>
      <c r="L4" s="1"/>
      <c r="M4" s="25"/>
    </row>
    <row r="5" spans="1:13" ht="14.5" x14ac:dyDescent="0.2">
      <c r="A5" s="1"/>
      <c r="B5" s="416" t="s">
        <v>370</v>
      </c>
      <c r="D5" s="8" t="s">
        <v>472</v>
      </c>
      <c r="E5" s="415"/>
      <c r="F5" s="415"/>
      <c r="G5" s="415"/>
      <c r="H5" s="415"/>
      <c r="I5" s="415"/>
      <c r="J5" s="415"/>
      <c r="K5" s="415"/>
      <c r="L5" s="15"/>
      <c r="M5" s="25"/>
    </row>
    <row r="6" spans="1:13" ht="14.5" x14ac:dyDescent="0.2">
      <c r="A6" s="1"/>
      <c r="B6" s="416" t="s">
        <v>470</v>
      </c>
      <c r="D6" s="8" t="s">
        <v>473</v>
      </c>
      <c r="E6" s="415"/>
      <c r="F6" s="415"/>
      <c r="G6" s="415"/>
      <c r="H6" s="415"/>
      <c r="I6" s="415"/>
      <c r="J6" s="415"/>
      <c r="K6" s="415"/>
      <c r="L6" s="15"/>
      <c r="M6" s="25"/>
    </row>
    <row r="7" spans="1:13" ht="14.5" x14ac:dyDescent="0.2">
      <c r="A7" s="1"/>
      <c r="B7" s="416" t="s">
        <v>471</v>
      </c>
      <c r="D7" s="8" t="s">
        <v>474</v>
      </c>
      <c r="E7" s="415"/>
      <c r="F7" s="415"/>
      <c r="G7" s="415"/>
      <c r="H7" s="415"/>
      <c r="I7" s="415"/>
      <c r="J7" s="415"/>
      <c r="K7" s="415"/>
      <c r="L7" s="15"/>
      <c r="M7" s="25"/>
    </row>
    <row r="8" spans="1:13" ht="14.5" x14ac:dyDescent="0.2">
      <c r="A8" s="1"/>
      <c r="B8" s="416" t="s">
        <v>348</v>
      </c>
      <c r="D8" s="8" t="s">
        <v>475</v>
      </c>
      <c r="E8" s="415"/>
      <c r="F8" s="415"/>
      <c r="G8" s="415"/>
      <c r="H8" s="415"/>
      <c r="I8" s="415"/>
      <c r="J8" s="415"/>
      <c r="K8" s="415"/>
      <c r="L8" s="15"/>
      <c r="M8" s="25"/>
    </row>
    <row r="9" spans="1:13" ht="14.5" x14ac:dyDescent="0.2">
      <c r="A9" s="1"/>
      <c r="B9" s="416" t="s">
        <v>469</v>
      </c>
      <c r="D9" s="8"/>
      <c r="E9" s="178"/>
      <c r="F9" s="178"/>
      <c r="G9" s="178"/>
      <c r="H9" s="178"/>
      <c r="I9" s="178"/>
      <c r="J9" s="178"/>
      <c r="K9" s="178"/>
      <c r="L9" s="1"/>
      <c r="M9" s="25"/>
    </row>
    <row r="10" spans="1:13" ht="14.5" x14ac:dyDescent="0.2">
      <c r="A10" s="1"/>
      <c r="B10" s="416" t="s">
        <v>410</v>
      </c>
      <c r="D10" s="8" t="s">
        <v>476</v>
      </c>
      <c r="E10" s="178"/>
      <c r="F10" s="178"/>
      <c r="G10" s="178"/>
      <c r="H10" s="178"/>
      <c r="I10" s="178"/>
      <c r="J10" s="178"/>
      <c r="K10" s="178"/>
      <c r="L10" s="1"/>
      <c r="M10" s="25"/>
    </row>
    <row r="11" spans="1:13" ht="6" customHeight="1" x14ac:dyDescent="0.2">
      <c r="A11" s="1"/>
      <c r="B11" s="125"/>
      <c r="C11" s="1"/>
      <c r="D11" s="1"/>
      <c r="E11" s="1"/>
      <c r="F11" s="1"/>
      <c r="G11" s="1"/>
      <c r="H11" s="1"/>
      <c r="I11" s="1"/>
      <c r="J11" s="1"/>
      <c r="K11" s="1"/>
      <c r="L11" s="1"/>
      <c r="M11" s="25"/>
    </row>
    <row r="12" spans="1:13" ht="14.5" x14ac:dyDescent="0.2">
      <c r="A12" s="122" t="s">
        <v>468</v>
      </c>
      <c r="B12" s="123"/>
      <c r="C12" s="124"/>
      <c r="D12" s="124"/>
      <c r="E12" s="123"/>
      <c r="F12" s="123"/>
      <c r="G12" s="123"/>
      <c r="H12" s="123"/>
      <c r="I12" s="123"/>
      <c r="J12" s="696" t="s">
        <v>150</v>
      </c>
      <c r="K12" s="696"/>
      <c r="L12" s="123"/>
      <c r="M12" s="25"/>
    </row>
    <row r="13" spans="1:13" ht="6" customHeight="1" thickBot="1" x14ac:dyDescent="0.25">
      <c r="A13" s="6"/>
      <c r="B13" s="1"/>
      <c r="C13" s="15"/>
      <c r="D13" s="15"/>
      <c r="E13" s="1"/>
      <c r="F13" s="1"/>
      <c r="G13" s="1"/>
      <c r="H13" s="1"/>
      <c r="I13" s="1"/>
      <c r="J13" s="1"/>
      <c r="K13" s="1"/>
      <c r="L13" s="1"/>
      <c r="M13" s="25"/>
    </row>
    <row r="14" spans="1:13" ht="15" thickBot="1" x14ac:dyDescent="0.25">
      <c r="A14" s="1"/>
      <c r="B14" s="126" t="s">
        <v>151</v>
      </c>
      <c r="C14" s="127" t="s">
        <v>152</v>
      </c>
      <c r="D14" s="795" t="s">
        <v>101</v>
      </c>
      <c r="E14" s="795"/>
      <c r="F14" s="795"/>
      <c r="G14" s="795"/>
      <c r="H14" s="795"/>
      <c r="I14" s="795"/>
      <c r="J14" s="795"/>
      <c r="K14" s="796"/>
      <c r="L14" s="1"/>
      <c r="M14" s="25"/>
    </row>
    <row r="15" spans="1:13" ht="96.4" customHeight="1" x14ac:dyDescent="0.2">
      <c r="A15" s="1"/>
      <c r="B15" s="128" t="s">
        <v>153</v>
      </c>
      <c r="C15" s="129">
        <v>2597</v>
      </c>
      <c r="D15" s="797" t="s">
        <v>439</v>
      </c>
      <c r="E15" s="797"/>
      <c r="F15" s="797"/>
      <c r="G15" s="797"/>
      <c r="H15" s="797"/>
      <c r="I15" s="797"/>
      <c r="J15" s="797"/>
      <c r="K15" s="798"/>
      <c r="L15" s="1"/>
      <c r="M15" s="25"/>
    </row>
    <row r="16" spans="1:13" ht="52.9" customHeight="1" x14ac:dyDescent="0.2">
      <c r="A16" s="1"/>
      <c r="B16" s="130" t="s">
        <v>154</v>
      </c>
      <c r="C16" s="131">
        <v>509</v>
      </c>
      <c r="D16" s="799" t="s">
        <v>155</v>
      </c>
      <c r="E16" s="799"/>
      <c r="F16" s="799"/>
      <c r="G16" s="799"/>
      <c r="H16" s="799"/>
      <c r="I16" s="799"/>
      <c r="J16" s="799"/>
      <c r="K16" s="800"/>
      <c r="L16" s="1"/>
      <c r="M16" s="25"/>
    </row>
    <row r="17" spans="1:13" ht="15" thickBot="1" x14ac:dyDescent="0.25">
      <c r="A17" s="1"/>
      <c r="B17" s="132" t="s">
        <v>477</v>
      </c>
      <c r="C17" s="133">
        <v>1991</v>
      </c>
      <c r="D17" s="801" t="s">
        <v>437</v>
      </c>
      <c r="E17" s="801"/>
      <c r="F17" s="801"/>
      <c r="G17" s="801"/>
      <c r="H17" s="801"/>
      <c r="I17" s="801"/>
      <c r="J17" s="801"/>
      <c r="K17" s="802"/>
      <c r="L17" s="1"/>
      <c r="M17" s="25"/>
    </row>
    <row r="18" spans="1:13" ht="40.9" customHeight="1" thickBot="1" x14ac:dyDescent="0.25">
      <c r="A18" s="1"/>
      <c r="B18" s="134" t="s">
        <v>478</v>
      </c>
      <c r="C18" s="135">
        <v>550</v>
      </c>
      <c r="D18" s="803" t="s">
        <v>438</v>
      </c>
      <c r="E18" s="803"/>
      <c r="F18" s="803"/>
      <c r="G18" s="803"/>
      <c r="H18" s="803"/>
      <c r="I18" s="803"/>
      <c r="J18" s="803"/>
      <c r="K18" s="804"/>
      <c r="L18" s="1"/>
      <c r="M18" s="25"/>
    </row>
    <row r="19" spans="1:13" ht="6" customHeight="1" thickBot="1" x14ac:dyDescent="0.25">
      <c r="A19" s="1"/>
      <c r="B19" s="181"/>
      <c r="C19" s="182"/>
      <c r="D19" s="183"/>
      <c r="E19" s="183"/>
      <c r="F19" s="183"/>
      <c r="G19" s="183"/>
      <c r="H19" s="183"/>
      <c r="I19" s="183"/>
      <c r="J19" s="183"/>
      <c r="K19" s="183"/>
      <c r="L19" s="1"/>
      <c r="M19" s="25"/>
    </row>
    <row r="20" spans="1:13" ht="51.75" customHeight="1" thickBot="1" x14ac:dyDescent="0.25">
      <c r="A20" s="1"/>
      <c r="B20" s="186" t="s">
        <v>443</v>
      </c>
      <c r="C20" s="787" t="s">
        <v>440</v>
      </c>
      <c r="D20" s="788"/>
      <c r="E20" s="788"/>
      <c r="F20" s="788"/>
      <c r="G20" s="788"/>
      <c r="H20" s="788"/>
      <c r="I20" s="788"/>
      <c r="J20" s="788"/>
      <c r="K20" s="789"/>
      <c r="L20" s="1"/>
      <c r="M20" s="25"/>
    </row>
    <row r="21" spans="1:13" ht="16" customHeight="1" x14ac:dyDescent="0.2">
      <c r="A21" s="1"/>
      <c r="B21" s="807" t="s">
        <v>444</v>
      </c>
      <c r="C21" s="184" t="s">
        <v>236</v>
      </c>
      <c r="D21" s="805">
        <f>24000*110%</f>
        <v>26400.000000000004</v>
      </c>
      <c r="E21" s="806"/>
      <c r="F21" s="718" t="s">
        <v>441</v>
      </c>
      <c r="G21" s="719"/>
      <c r="H21" s="719"/>
      <c r="I21" s="719"/>
      <c r="J21" s="719"/>
      <c r="K21" s="720"/>
      <c r="L21" s="1"/>
      <c r="M21" s="25"/>
    </row>
    <row r="22" spans="1:13" ht="16" customHeight="1" thickBot="1" x14ac:dyDescent="0.25">
      <c r="A22" s="1"/>
      <c r="B22" s="808"/>
      <c r="C22" s="185" t="s">
        <v>237</v>
      </c>
      <c r="D22" s="809">
        <f>12000*110%</f>
        <v>13200.000000000002</v>
      </c>
      <c r="E22" s="810"/>
      <c r="F22" s="721"/>
      <c r="G22" s="722"/>
      <c r="H22" s="722"/>
      <c r="I22" s="722"/>
      <c r="J22" s="722"/>
      <c r="K22" s="723"/>
      <c r="L22" s="1"/>
      <c r="M22" s="25"/>
    </row>
    <row r="23" spans="1:13" ht="16" customHeight="1" x14ac:dyDescent="0.2">
      <c r="A23" s="1"/>
      <c r="B23" s="716" t="s">
        <v>445</v>
      </c>
      <c r="C23" s="187" t="s">
        <v>236</v>
      </c>
      <c r="D23" s="811">
        <f>2500*110%</f>
        <v>2750</v>
      </c>
      <c r="E23" s="812"/>
      <c r="F23" s="724" t="s">
        <v>442</v>
      </c>
      <c r="G23" s="725"/>
      <c r="H23" s="725"/>
      <c r="I23" s="725"/>
      <c r="J23" s="725"/>
      <c r="K23" s="726"/>
      <c r="L23" s="1"/>
      <c r="M23" s="25"/>
    </row>
    <row r="24" spans="1:13" ht="16" customHeight="1" thickBot="1" x14ac:dyDescent="0.25">
      <c r="A24" s="1"/>
      <c r="B24" s="717"/>
      <c r="C24" s="188" t="s">
        <v>237</v>
      </c>
      <c r="D24" s="714">
        <f>1500*110%</f>
        <v>1650.0000000000002</v>
      </c>
      <c r="E24" s="715"/>
      <c r="F24" s="727"/>
      <c r="G24" s="728"/>
      <c r="H24" s="728"/>
      <c r="I24" s="728"/>
      <c r="J24" s="728"/>
      <c r="K24" s="729"/>
      <c r="L24" s="1"/>
      <c r="M24" s="25"/>
    </row>
    <row r="25" spans="1:13" ht="6" customHeight="1" x14ac:dyDescent="0.2">
      <c r="A25" s="1"/>
      <c r="B25" s="1"/>
      <c r="C25" s="1"/>
      <c r="D25" s="1"/>
      <c r="E25" s="1"/>
      <c r="F25" s="1"/>
      <c r="G25" s="1"/>
      <c r="H25" s="1"/>
      <c r="I25" s="1"/>
      <c r="J25" s="1"/>
      <c r="K25" s="1"/>
      <c r="L25" s="1"/>
      <c r="M25" s="25"/>
    </row>
    <row r="26" spans="1:13" ht="14.5" x14ac:dyDescent="0.2">
      <c r="A26" s="122" t="s">
        <v>452</v>
      </c>
      <c r="B26" s="123"/>
      <c r="C26" s="124" t="s">
        <v>156</v>
      </c>
      <c r="D26" s="123"/>
      <c r="E26" s="123"/>
      <c r="F26" s="123"/>
      <c r="G26" s="123"/>
      <c r="H26" s="123"/>
      <c r="I26" s="123"/>
      <c r="J26" s="696" t="s">
        <v>150</v>
      </c>
      <c r="K26" s="696"/>
      <c r="L26" s="123"/>
      <c r="M26" s="25"/>
    </row>
    <row r="27" spans="1:13" ht="6" customHeight="1" thickBot="1" x14ac:dyDescent="0.25">
      <c r="A27" s="6"/>
      <c r="B27" s="1"/>
      <c r="C27" s="15"/>
      <c r="D27" s="1"/>
      <c r="E27" s="1"/>
      <c r="F27" s="1"/>
      <c r="G27" s="1"/>
      <c r="H27" s="1"/>
      <c r="I27" s="1"/>
      <c r="J27" s="1"/>
      <c r="K27" s="1"/>
      <c r="L27" s="1"/>
      <c r="M27" s="25"/>
    </row>
    <row r="28" spans="1:13" ht="14.5" x14ac:dyDescent="0.2">
      <c r="A28" s="1"/>
      <c r="B28" s="732" t="s">
        <v>157</v>
      </c>
      <c r="C28" s="733"/>
      <c r="D28" s="734" t="s">
        <v>158</v>
      </c>
      <c r="E28" s="735"/>
      <c r="F28" s="732" t="s">
        <v>85</v>
      </c>
      <c r="G28" s="733"/>
      <c r="H28" s="734" t="s">
        <v>86</v>
      </c>
      <c r="I28" s="735"/>
      <c r="J28" s="732" t="s">
        <v>87</v>
      </c>
      <c r="K28" s="733"/>
      <c r="L28" s="1"/>
      <c r="M28" s="25"/>
    </row>
    <row r="29" spans="1:13" ht="28.5" thickBot="1" x14ac:dyDescent="0.25">
      <c r="A29" s="1"/>
      <c r="B29" s="793"/>
      <c r="C29" s="794"/>
      <c r="D29" s="136" t="s">
        <v>159</v>
      </c>
      <c r="E29" s="137" t="s">
        <v>160</v>
      </c>
      <c r="F29" s="138" t="s">
        <v>159</v>
      </c>
      <c r="G29" s="139" t="s">
        <v>160</v>
      </c>
      <c r="H29" s="136" t="s">
        <v>159</v>
      </c>
      <c r="I29" s="137" t="s">
        <v>160</v>
      </c>
      <c r="J29" s="140" t="s">
        <v>161</v>
      </c>
      <c r="K29" s="141" t="s">
        <v>162</v>
      </c>
      <c r="L29" s="1"/>
      <c r="M29" s="25"/>
    </row>
    <row r="30" spans="1:13" ht="18" x14ac:dyDescent="0.2">
      <c r="A30" s="1"/>
      <c r="B30" s="782" t="s">
        <v>163</v>
      </c>
      <c r="C30" s="783"/>
      <c r="D30" s="790">
        <v>2805</v>
      </c>
      <c r="E30" s="791">
        <v>3300</v>
      </c>
      <c r="F30" s="792">
        <v>1992</v>
      </c>
      <c r="G30" s="775">
        <v>2343</v>
      </c>
      <c r="H30" s="792">
        <v>433</v>
      </c>
      <c r="I30" s="775">
        <v>509</v>
      </c>
      <c r="J30" s="776">
        <f>D30+468</f>
        <v>3273</v>
      </c>
      <c r="K30" s="779">
        <f>E30+550</f>
        <v>3850</v>
      </c>
      <c r="L30" s="1"/>
      <c r="M30" s="25"/>
    </row>
    <row r="31" spans="1:13" ht="18" x14ac:dyDescent="0.2">
      <c r="A31" s="1"/>
      <c r="B31" s="730" t="s">
        <v>164</v>
      </c>
      <c r="C31" s="731"/>
      <c r="D31" s="777"/>
      <c r="E31" s="780"/>
      <c r="F31" s="748"/>
      <c r="G31" s="745"/>
      <c r="H31" s="748"/>
      <c r="I31" s="745"/>
      <c r="J31" s="777"/>
      <c r="K31" s="780"/>
      <c r="L31" s="1"/>
      <c r="M31" s="25"/>
    </row>
    <row r="32" spans="1:13" ht="18" x14ac:dyDescent="0.2">
      <c r="A32" s="1"/>
      <c r="B32" s="730" t="s">
        <v>165</v>
      </c>
      <c r="C32" s="731"/>
      <c r="D32" s="777"/>
      <c r="E32" s="780"/>
      <c r="F32" s="748"/>
      <c r="G32" s="745"/>
      <c r="H32" s="748"/>
      <c r="I32" s="745"/>
      <c r="J32" s="777"/>
      <c r="K32" s="780"/>
      <c r="L32" s="1"/>
      <c r="M32" s="25"/>
    </row>
    <row r="33" spans="1:13" ht="18" x14ac:dyDescent="0.2">
      <c r="A33" s="1"/>
      <c r="B33" s="730" t="s">
        <v>166</v>
      </c>
      <c r="C33" s="731"/>
      <c r="D33" s="777"/>
      <c r="E33" s="780"/>
      <c r="F33" s="748"/>
      <c r="G33" s="745"/>
      <c r="H33" s="748"/>
      <c r="I33" s="745"/>
      <c r="J33" s="777"/>
      <c r="K33" s="780"/>
      <c r="L33" s="1"/>
      <c r="M33" s="25"/>
    </row>
    <row r="34" spans="1:13" ht="18" x14ac:dyDescent="0.2">
      <c r="A34" s="1"/>
      <c r="B34" s="730" t="s">
        <v>167</v>
      </c>
      <c r="C34" s="731"/>
      <c r="D34" s="778"/>
      <c r="E34" s="781"/>
      <c r="F34" s="748"/>
      <c r="G34" s="745"/>
      <c r="H34" s="748"/>
      <c r="I34" s="745"/>
      <c r="J34" s="778"/>
      <c r="K34" s="781"/>
      <c r="L34" s="1"/>
      <c r="M34" s="25"/>
    </row>
    <row r="35" spans="1:13" ht="16.5" x14ac:dyDescent="0.2">
      <c r="A35" s="1"/>
      <c r="B35" s="767" t="s">
        <v>168</v>
      </c>
      <c r="C35" s="768"/>
      <c r="D35" s="769">
        <v>5657</v>
      </c>
      <c r="E35" s="770">
        <v>6655</v>
      </c>
      <c r="F35" s="748"/>
      <c r="G35" s="745"/>
      <c r="H35" s="748"/>
      <c r="I35" s="745"/>
      <c r="J35" s="763">
        <f>D35+1403</f>
        <v>7060</v>
      </c>
      <c r="K35" s="765">
        <f>E35+1650</f>
        <v>8305</v>
      </c>
      <c r="L35" s="1"/>
      <c r="M35" s="25"/>
    </row>
    <row r="36" spans="1:13" ht="16.5" x14ac:dyDescent="0.2">
      <c r="A36" s="1"/>
      <c r="B36" s="767" t="s">
        <v>169</v>
      </c>
      <c r="C36" s="768"/>
      <c r="D36" s="764"/>
      <c r="E36" s="766"/>
      <c r="F36" s="748"/>
      <c r="G36" s="745"/>
      <c r="H36" s="748"/>
      <c r="I36" s="745"/>
      <c r="J36" s="764"/>
      <c r="K36" s="766"/>
      <c r="L36" s="1"/>
      <c r="M36" s="25"/>
    </row>
    <row r="37" spans="1:13" ht="16.5" x14ac:dyDescent="0.2">
      <c r="A37" s="1"/>
      <c r="B37" s="730" t="s">
        <v>170</v>
      </c>
      <c r="C37" s="731"/>
      <c r="D37" s="142">
        <v>5358</v>
      </c>
      <c r="E37" s="143">
        <v>6303</v>
      </c>
      <c r="F37" s="748"/>
      <c r="G37" s="745"/>
      <c r="H37" s="748"/>
      <c r="I37" s="745"/>
      <c r="J37" s="144">
        <f>D37+1403</f>
        <v>6761</v>
      </c>
      <c r="K37" s="145">
        <f>E37+1650</f>
        <v>7953</v>
      </c>
      <c r="L37" s="1"/>
      <c r="M37" s="25"/>
    </row>
    <row r="38" spans="1:13" ht="16.5" x14ac:dyDescent="0.2">
      <c r="A38" s="1"/>
      <c r="B38" s="767" t="s">
        <v>171</v>
      </c>
      <c r="C38" s="768"/>
      <c r="D38" s="769">
        <v>5937</v>
      </c>
      <c r="E38" s="770">
        <v>6985</v>
      </c>
      <c r="F38" s="748"/>
      <c r="G38" s="745"/>
      <c r="H38" s="748"/>
      <c r="I38" s="745"/>
      <c r="J38" s="763">
        <f>D38+1403</f>
        <v>7340</v>
      </c>
      <c r="K38" s="765">
        <f>E38+1650</f>
        <v>8635</v>
      </c>
      <c r="L38" s="1"/>
      <c r="M38" s="25"/>
    </row>
    <row r="39" spans="1:13" ht="17" thickBot="1" x14ac:dyDescent="0.25">
      <c r="A39" s="1"/>
      <c r="B39" s="773" t="s">
        <v>172</v>
      </c>
      <c r="C39" s="774"/>
      <c r="D39" s="764"/>
      <c r="E39" s="766"/>
      <c r="F39" s="749"/>
      <c r="G39" s="746"/>
      <c r="H39" s="749"/>
      <c r="I39" s="746"/>
      <c r="J39" s="771"/>
      <c r="K39" s="772"/>
      <c r="L39" s="1"/>
      <c r="M39" s="25"/>
    </row>
    <row r="40" spans="1:13" ht="16.5" thickBot="1" x14ac:dyDescent="0.25">
      <c r="A40" s="1"/>
      <c r="B40" s="785" t="s">
        <v>173</v>
      </c>
      <c r="C40" s="786"/>
      <c r="D40" s="146">
        <v>6629</v>
      </c>
      <c r="E40" s="147">
        <v>7799</v>
      </c>
      <c r="F40" s="146">
        <v>2684</v>
      </c>
      <c r="G40" s="147">
        <v>3157</v>
      </c>
      <c r="H40" s="146">
        <v>1125</v>
      </c>
      <c r="I40" s="147">
        <v>1323</v>
      </c>
      <c r="J40" s="148">
        <v>8032</v>
      </c>
      <c r="K40" s="149">
        <v>9449</v>
      </c>
      <c r="L40" s="1"/>
      <c r="M40" s="25"/>
    </row>
    <row r="41" spans="1:13" ht="16.5" thickBot="1" x14ac:dyDescent="0.25">
      <c r="A41" s="1"/>
      <c r="B41" s="785" t="s">
        <v>174</v>
      </c>
      <c r="C41" s="786"/>
      <c r="D41" s="150">
        <v>6283</v>
      </c>
      <c r="E41" s="151">
        <v>7392</v>
      </c>
      <c r="F41" s="150">
        <v>2338</v>
      </c>
      <c r="G41" s="151">
        <v>2750</v>
      </c>
      <c r="H41" s="150">
        <v>779</v>
      </c>
      <c r="I41" s="151">
        <v>916</v>
      </c>
      <c r="J41" s="148">
        <v>7686</v>
      </c>
      <c r="K41" s="149">
        <v>9042</v>
      </c>
      <c r="L41" s="1"/>
      <c r="M41" s="25"/>
    </row>
    <row r="42" spans="1:13" ht="6" customHeight="1" x14ac:dyDescent="0.2">
      <c r="A42" s="1"/>
      <c r="B42" s="1"/>
      <c r="C42" s="1"/>
      <c r="D42" s="1"/>
      <c r="E42" s="1"/>
      <c r="F42" s="1"/>
      <c r="G42" s="1"/>
      <c r="H42" s="1"/>
      <c r="I42" s="1"/>
      <c r="J42" s="1"/>
      <c r="K42" s="1"/>
      <c r="L42" s="1"/>
      <c r="M42" s="25"/>
    </row>
    <row r="43" spans="1:13" ht="14.5" x14ac:dyDescent="0.2">
      <c r="A43" s="1"/>
      <c r="B43" s="713" t="s">
        <v>446</v>
      </c>
      <c r="C43" s="713"/>
      <c r="D43" s="713"/>
      <c r="E43" s="713"/>
      <c r="F43" s="713"/>
      <c r="G43" s="713"/>
      <c r="H43" s="713"/>
      <c r="I43" s="713"/>
      <c r="J43" s="713"/>
      <c r="K43" s="713"/>
      <c r="L43" s="8"/>
      <c r="M43" s="25"/>
    </row>
    <row r="44" spans="1:13" ht="15.4" customHeight="1" x14ac:dyDescent="0.2">
      <c r="A44" s="1"/>
      <c r="B44" s="713" t="s">
        <v>175</v>
      </c>
      <c r="C44" s="713"/>
      <c r="D44" s="713"/>
      <c r="E44" s="713"/>
      <c r="F44" s="713"/>
      <c r="G44" s="713"/>
      <c r="H44" s="713"/>
      <c r="I44" s="713"/>
      <c r="J44" s="713"/>
      <c r="K44" s="713"/>
      <c r="L44" s="8"/>
      <c r="M44" s="25"/>
    </row>
    <row r="45" spans="1:13" ht="14.5" x14ac:dyDescent="0.2">
      <c r="A45" s="1"/>
      <c r="B45" s="713" t="s">
        <v>448</v>
      </c>
      <c r="C45" s="713"/>
      <c r="D45" s="713"/>
      <c r="E45" s="713"/>
      <c r="F45" s="713"/>
      <c r="G45" s="713"/>
      <c r="H45" s="713"/>
      <c r="I45" s="713"/>
      <c r="J45" s="713"/>
      <c r="K45" s="713"/>
      <c r="L45" s="8"/>
      <c r="M45" s="25"/>
    </row>
    <row r="46" spans="1:13" ht="30" customHeight="1" x14ac:dyDescent="0.2">
      <c r="A46" s="1"/>
      <c r="B46" s="697" t="s">
        <v>447</v>
      </c>
      <c r="C46" s="697"/>
      <c r="D46" s="697"/>
      <c r="E46" s="697"/>
      <c r="F46" s="697"/>
      <c r="G46" s="697"/>
      <c r="H46" s="697"/>
      <c r="I46" s="697"/>
      <c r="J46" s="697"/>
      <c r="K46" s="697"/>
      <c r="L46" s="8"/>
      <c r="M46" s="25"/>
    </row>
    <row r="47" spans="1:13" ht="14.5" x14ac:dyDescent="0.2">
      <c r="A47" s="1"/>
      <c r="B47" s="563" t="s">
        <v>449</v>
      </c>
      <c r="C47" s="563"/>
      <c r="D47" s="563"/>
      <c r="E47" s="563"/>
      <c r="F47" s="563"/>
      <c r="G47" s="563"/>
      <c r="H47" s="563"/>
      <c r="I47" s="563"/>
      <c r="J47" s="563"/>
      <c r="K47" s="563"/>
      <c r="L47" s="563"/>
      <c r="M47" s="25"/>
    </row>
    <row r="48" spans="1:13" ht="26.65" customHeight="1" x14ac:dyDescent="0.2">
      <c r="A48" s="1"/>
      <c r="B48" s="697" t="s">
        <v>450</v>
      </c>
      <c r="C48" s="697"/>
      <c r="D48" s="697"/>
      <c r="E48" s="697"/>
      <c r="F48" s="697"/>
      <c r="G48" s="697"/>
      <c r="H48" s="697"/>
      <c r="I48" s="697"/>
      <c r="J48" s="697"/>
      <c r="K48" s="697"/>
      <c r="L48" s="697"/>
      <c r="M48" s="25"/>
    </row>
    <row r="49" spans="1:13" ht="6" customHeight="1" x14ac:dyDescent="0.2">
      <c r="A49" s="1"/>
      <c r="B49" s="177"/>
      <c r="C49" s="177"/>
      <c r="D49" s="177"/>
      <c r="E49" s="177"/>
      <c r="F49" s="177"/>
      <c r="G49" s="177"/>
      <c r="H49" s="177"/>
      <c r="I49" s="177"/>
      <c r="J49" s="177"/>
      <c r="K49" s="177"/>
      <c r="L49" s="177"/>
      <c r="M49" s="25"/>
    </row>
    <row r="50" spans="1:13" ht="29.25" customHeight="1" x14ac:dyDescent="0.2">
      <c r="A50" s="1"/>
      <c r="B50" s="563" t="s">
        <v>451</v>
      </c>
      <c r="C50" s="563"/>
      <c r="D50" s="563"/>
      <c r="E50" s="563"/>
      <c r="F50" s="563"/>
      <c r="G50" s="563"/>
      <c r="H50" s="563"/>
      <c r="I50" s="563"/>
      <c r="J50" s="563"/>
      <c r="K50" s="563"/>
      <c r="L50" s="563"/>
      <c r="M50" s="25"/>
    </row>
    <row r="51" spans="1:13" ht="6" customHeight="1" x14ac:dyDescent="0.2">
      <c r="A51" s="1"/>
      <c r="B51" s="1"/>
      <c r="C51" s="1"/>
      <c r="D51" s="1"/>
      <c r="E51" s="1"/>
      <c r="F51" s="1"/>
      <c r="G51" s="1"/>
      <c r="H51" s="1"/>
      <c r="I51" s="1"/>
      <c r="J51" s="1"/>
      <c r="K51" s="1"/>
      <c r="L51" s="1"/>
      <c r="M51" s="25"/>
    </row>
    <row r="52" spans="1:13" ht="14.5" x14ac:dyDescent="0.2">
      <c r="A52" s="122" t="s">
        <v>453</v>
      </c>
      <c r="B52" s="413"/>
      <c r="C52" s="414"/>
      <c r="D52" s="124" t="s">
        <v>156</v>
      </c>
      <c r="E52" s="123"/>
      <c r="F52" s="123"/>
      <c r="G52" s="123"/>
      <c r="H52" s="123"/>
      <c r="I52" s="123"/>
      <c r="J52" s="696" t="s">
        <v>150</v>
      </c>
      <c r="K52" s="696"/>
      <c r="L52" s="123"/>
      <c r="M52" s="25"/>
    </row>
    <row r="53" spans="1:13" ht="6" customHeight="1" thickBot="1" x14ac:dyDescent="0.25">
      <c r="A53" s="6"/>
      <c r="B53" s="1"/>
      <c r="C53" s="15"/>
      <c r="D53" s="1"/>
      <c r="E53" s="1"/>
      <c r="F53" s="1"/>
      <c r="G53" s="1"/>
      <c r="H53" s="1"/>
      <c r="I53" s="1"/>
      <c r="J53" s="1"/>
      <c r="K53" s="1"/>
      <c r="L53" s="1"/>
      <c r="M53" s="25"/>
    </row>
    <row r="54" spans="1:13" ht="14.5" x14ac:dyDescent="0.2">
      <c r="A54" s="1"/>
      <c r="B54" s="698" t="s">
        <v>157</v>
      </c>
      <c r="C54" s="699"/>
      <c r="D54" s="702" t="s">
        <v>158</v>
      </c>
      <c r="E54" s="703"/>
      <c r="F54" s="704" t="s">
        <v>120</v>
      </c>
      <c r="G54" s="703"/>
      <c r="H54" s="698" t="s">
        <v>121</v>
      </c>
      <c r="I54" s="699"/>
      <c r="J54" s="705" t="s">
        <v>345</v>
      </c>
      <c r="K54" s="706"/>
      <c r="L54" s="1"/>
      <c r="M54" s="25"/>
    </row>
    <row r="55" spans="1:13" ht="20.5" thickBot="1" x14ac:dyDescent="0.25">
      <c r="A55" s="1"/>
      <c r="B55" s="700"/>
      <c r="C55" s="701"/>
      <c r="D55" s="152" t="s">
        <v>159</v>
      </c>
      <c r="E55" s="153" t="s">
        <v>160</v>
      </c>
      <c r="F55" s="154" t="s">
        <v>159</v>
      </c>
      <c r="G55" s="155" t="s">
        <v>160</v>
      </c>
      <c r="H55" s="156" t="s">
        <v>176</v>
      </c>
      <c r="I55" s="157" t="s">
        <v>177</v>
      </c>
      <c r="J55" s="158" t="s">
        <v>178</v>
      </c>
      <c r="K55" s="157" t="s">
        <v>179</v>
      </c>
      <c r="L55" s="1"/>
      <c r="M55" s="25"/>
    </row>
    <row r="56" spans="1:13" ht="39.75" customHeight="1" x14ac:dyDescent="0.2">
      <c r="A56" s="1"/>
      <c r="B56" s="752" t="s">
        <v>180</v>
      </c>
      <c r="C56" s="753"/>
      <c r="D56" s="753"/>
      <c r="E56" s="753"/>
      <c r="F56" s="753"/>
      <c r="G56" s="753"/>
      <c r="H56" s="753"/>
      <c r="I56" s="753"/>
      <c r="J56" s="753"/>
      <c r="K56" s="754"/>
      <c r="L56" s="1"/>
      <c r="M56" s="25"/>
    </row>
    <row r="57" spans="1:13" ht="16.5" x14ac:dyDescent="0.2">
      <c r="A57" s="1"/>
      <c r="B57" s="730" t="s">
        <v>181</v>
      </c>
      <c r="C57" s="731"/>
      <c r="D57" s="159">
        <f>D58*2</f>
        <v>2618</v>
      </c>
      <c r="E57" s="160">
        <f>E58*2</f>
        <v>3080</v>
      </c>
      <c r="F57" s="161">
        <f>F58*2</f>
        <v>2242</v>
      </c>
      <c r="G57" s="162">
        <f>G58*2</f>
        <v>2638</v>
      </c>
      <c r="H57" s="159">
        <v>3128</v>
      </c>
      <c r="I57" s="163">
        <v>3380</v>
      </c>
      <c r="J57" s="159">
        <v>1772</v>
      </c>
      <c r="K57" s="160">
        <v>2038</v>
      </c>
      <c r="L57" s="1"/>
      <c r="M57" s="25"/>
    </row>
    <row r="58" spans="1:13" ht="16.5" x14ac:dyDescent="0.2">
      <c r="A58" s="1"/>
      <c r="B58" s="730" t="s">
        <v>182</v>
      </c>
      <c r="C58" s="731"/>
      <c r="D58" s="159">
        <v>1309</v>
      </c>
      <c r="E58" s="160">
        <v>1540</v>
      </c>
      <c r="F58" s="161">
        <v>1121</v>
      </c>
      <c r="G58" s="162">
        <v>1319</v>
      </c>
      <c r="H58" s="159">
        <v>1564</v>
      </c>
      <c r="I58" s="163">
        <v>1840</v>
      </c>
      <c r="J58" s="159">
        <v>886</v>
      </c>
      <c r="K58" s="160">
        <v>1019</v>
      </c>
      <c r="L58" s="1"/>
      <c r="M58" s="25"/>
    </row>
    <row r="59" spans="1:13" ht="16.5" x14ac:dyDescent="0.2">
      <c r="A59" s="1"/>
      <c r="B59" s="750" t="s">
        <v>183</v>
      </c>
      <c r="C59" s="751"/>
      <c r="D59" s="757">
        <v>1683</v>
      </c>
      <c r="E59" s="759">
        <v>1980</v>
      </c>
      <c r="F59" s="757">
        <v>676</v>
      </c>
      <c r="G59" s="759">
        <v>795</v>
      </c>
      <c r="H59" s="757">
        <v>1938</v>
      </c>
      <c r="I59" s="759">
        <v>2280</v>
      </c>
      <c r="J59" s="757">
        <v>421</v>
      </c>
      <c r="K59" s="759">
        <v>495</v>
      </c>
      <c r="L59" s="1"/>
      <c r="M59" s="25"/>
    </row>
    <row r="60" spans="1:13" ht="16.5" x14ac:dyDescent="0.2">
      <c r="A60" s="1"/>
      <c r="B60" s="750" t="s">
        <v>184</v>
      </c>
      <c r="C60" s="751"/>
      <c r="D60" s="758"/>
      <c r="E60" s="760"/>
      <c r="F60" s="758"/>
      <c r="G60" s="760"/>
      <c r="H60" s="758"/>
      <c r="I60" s="760"/>
      <c r="J60" s="758"/>
      <c r="K60" s="760"/>
      <c r="L60" s="1"/>
      <c r="M60" s="25"/>
    </row>
    <row r="61" spans="1:13" ht="16.5" x14ac:dyDescent="0.2">
      <c r="A61" s="1"/>
      <c r="B61" s="761" t="s">
        <v>188</v>
      </c>
      <c r="C61" s="762"/>
      <c r="D61" s="297">
        <v>1870</v>
      </c>
      <c r="E61" s="298">
        <v>2200</v>
      </c>
      <c r="F61" s="299">
        <v>1190</v>
      </c>
      <c r="G61" s="300">
        <v>1400</v>
      </c>
      <c r="H61" s="297">
        <v>2125</v>
      </c>
      <c r="I61" s="301">
        <v>2500</v>
      </c>
      <c r="J61" s="297">
        <v>935</v>
      </c>
      <c r="K61" s="298">
        <v>1100</v>
      </c>
      <c r="L61" s="1"/>
      <c r="M61" s="25"/>
    </row>
    <row r="62" spans="1:13" ht="16.5" x14ac:dyDescent="0.2">
      <c r="A62" s="1"/>
      <c r="B62" s="750" t="s">
        <v>138</v>
      </c>
      <c r="C62" s="751"/>
      <c r="D62" s="164">
        <v>2251</v>
      </c>
      <c r="E62" s="165">
        <v>2648</v>
      </c>
      <c r="F62" s="166">
        <v>1955</v>
      </c>
      <c r="G62" s="167">
        <v>2300</v>
      </c>
      <c r="H62" s="164">
        <v>2506</v>
      </c>
      <c r="I62" s="168">
        <v>2948</v>
      </c>
      <c r="J62" s="164">
        <v>1700</v>
      </c>
      <c r="K62" s="165">
        <v>2000</v>
      </c>
      <c r="L62" s="1"/>
      <c r="M62" s="25"/>
    </row>
    <row r="63" spans="1:13" ht="16.5" x14ac:dyDescent="0.2">
      <c r="A63" s="1"/>
      <c r="B63" s="730" t="s">
        <v>185</v>
      </c>
      <c r="C63" s="731"/>
      <c r="D63" s="747">
        <v>1559</v>
      </c>
      <c r="E63" s="744">
        <v>1834</v>
      </c>
      <c r="F63" s="747">
        <v>1105</v>
      </c>
      <c r="G63" s="744">
        <v>1300</v>
      </c>
      <c r="H63" s="747">
        <v>1814</v>
      </c>
      <c r="I63" s="744">
        <v>2134</v>
      </c>
      <c r="J63" s="747">
        <v>850</v>
      </c>
      <c r="K63" s="744">
        <v>1000</v>
      </c>
      <c r="L63" s="1"/>
      <c r="M63" s="25"/>
    </row>
    <row r="64" spans="1:13" ht="16.5" x14ac:dyDescent="0.2">
      <c r="A64" s="1"/>
      <c r="B64" s="730" t="s">
        <v>186</v>
      </c>
      <c r="C64" s="731"/>
      <c r="D64" s="748"/>
      <c r="E64" s="745"/>
      <c r="F64" s="748"/>
      <c r="G64" s="745"/>
      <c r="H64" s="748"/>
      <c r="I64" s="745"/>
      <c r="J64" s="748"/>
      <c r="K64" s="745"/>
      <c r="L64" s="1"/>
      <c r="M64" s="25"/>
    </row>
    <row r="65" spans="1:13" ht="16.5" x14ac:dyDescent="0.2">
      <c r="A65" s="1"/>
      <c r="B65" s="730" t="s">
        <v>187</v>
      </c>
      <c r="C65" s="731"/>
      <c r="D65" s="749"/>
      <c r="E65" s="746"/>
      <c r="F65" s="749"/>
      <c r="G65" s="746"/>
      <c r="H65" s="749"/>
      <c r="I65" s="746"/>
      <c r="J65" s="749"/>
      <c r="K65" s="746"/>
      <c r="L65" s="1"/>
      <c r="M65" s="25"/>
    </row>
    <row r="66" spans="1:13" ht="44.65" customHeight="1" x14ac:dyDescent="0.2">
      <c r="A66" s="1"/>
      <c r="B66" s="752" t="s">
        <v>454</v>
      </c>
      <c r="C66" s="753"/>
      <c r="D66" s="753"/>
      <c r="E66" s="753"/>
      <c r="F66" s="753"/>
      <c r="G66" s="753"/>
      <c r="H66" s="753"/>
      <c r="I66" s="753"/>
      <c r="J66" s="753"/>
      <c r="K66" s="754"/>
      <c r="L66" s="1"/>
      <c r="M66" s="25"/>
    </row>
    <row r="67" spans="1:13" ht="16.5" x14ac:dyDescent="0.2">
      <c r="A67" s="1"/>
      <c r="B67" s="730" t="s">
        <v>189</v>
      </c>
      <c r="C67" s="731"/>
      <c r="D67" s="159">
        <v>1559</v>
      </c>
      <c r="E67" s="160">
        <v>1834</v>
      </c>
      <c r="F67" s="161">
        <v>255</v>
      </c>
      <c r="G67" s="162">
        <v>300</v>
      </c>
      <c r="H67" s="159">
        <v>1814</v>
      </c>
      <c r="I67" s="163">
        <v>2134</v>
      </c>
      <c r="J67" s="159">
        <v>0</v>
      </c>
      <c r="K67" s="160">
        <v>0</v>
      </c>
      <c r="L67" s="1"/>
      <c r="M67" s="25"/>
    </row>
    <row r="68" spans="1:13" ht="16.5" x14ac:dyDescent="0.2">
      <c r="A68" s="1"/>
      <c r="B68" s="750" t="s">
        <v>190</v>
      </c>
      <c r="C68" s="751"/>
      <c r="D68" s="164">
        <v>1776</v>
      </c>
      <c r="E68" s="165">
        <v>2090</v>
      </c>
      <c r="F68" s="166">
        <v>255</v>
      </c>
      <c r="G68" s="167">
        <v>300</v>
      </c>
      <c r="H68" s="164">
        <v>2031</v>
      </c>
      <c r="I68" s="168">
        <v>2390</v>
      </c>
      <c r="J68" s="164">
        <v>0</v>
      </c>
      <c r="K68" s="165">
        <v>0</v>
      </c>
      <c r="L68" s="1"/>
      <c r="M68" s="25"/>
    </row>
    <row r="69" spans="1:13" ht="16.5" x14ac:dyDescent="0.2">
      <c r="A69" s="1"/>
      <c r="B69" s="730" t="s">
        <v>191</v>
      </c>
      <c r="C69" s="731"/>
      <c r="D69" s="159">
        <v>5358</v>
      </c>
      <c r="E69" s="160">
        <v>6303</v>
      </c>
      <c r="F69" s="161">
        <v>255</v>
      </c>
      <c r="G69" s="162">
        <v>300</v>
      </c>
      <c r="H69" s="159">
        <v>5613</v>
      </c>
      <c r="I69" s="163">
        <v>6603</v>
      </c>
      <c r="J69" s="159">
        <v>0</v>
      </c>
      <c r="K69" s="160">
        <v>0</v>
      </c>
      <c r="L69" s="1"/>
      <c r="M69" s="25"/>
    </row>
    <row r="70" spans="1:13" ht="16" x14ac:dyDescent="0.2">
      <c r="A70" s="1"/>
      <c r="B70" s="755" t="s">
        <v>192</v>
      </c>
      <c r="C70" s="756"/>
      <c r="D70" s="169">
        <v>6667</v>
      </c>
      <c r="E70" s="170">
        <v>7834</v>
      </c>
      <c r="F70" s="171">
        <v>1564</v>
      </c>
      <c r="G70" s="172">
        <v>1840</v>
      </c>
      <c r="H70" s="169">
        <v>6922</v>
      </c>
      <c r="I70" s="173">
        <v>8143</v>
      </c>
      <c r="J70" s="169">
        <v>1309</v>
      </c>
      <c r="K70" s="170">
        <v>1540</v>
      </c>
      <c r="L70" s="1"/>
      <c r="M70" s="25"/>
    </row>
    <row r="71" spans="1:13" ht="16" x14ac:dyDescent="0.2">
      <c r="A71" s="1"/>
      <c r="B71" s="755" t="s">
        <v>193</v>
      </c>
      <c r="C71" s="756"/>
      <c r="D71" s="169">
        <v>6013</v>
      </c>
      <c r="E71" s="170">
        <v>7073</v>
      </c>
      <c r="F71" s="171">
        <v>910</v>
      </c>
      <c r="G71" s="172">
        <v>1070</v>
      </c>
      <c r="H71" s="169">
        <v>6268</v>
      </c>
      <c r="I71" s="173">
        <v>7373</v>
      </c>
      <c r="J71" s="169">
        <v>655</v>
      </c>
      <c r="K71" s="170">
        <v>770</v>
      </c>
      <c r="L71" s="1"/>
      <c r="M71" s="25"/>
    </row>
    <row r="72" spans="1:13" ht="16.5" x14ac:dyDescent="0.2">
      <c r="A72" s="1"/>
      <c r="B72" s="750" t="s">
        <v>145</v>
      </c>
      <c r="C72" s="751"/>
      <c r="D72" s="164">
        <v>3478</v>
      </c>
      <c r="E72" s="165">
        <v>4092</v>
      </c>
      <c r="F72" s="166">
        <v>255</v>
      </c>
      <c r="G72" s="167">
        <v>300</v>
      </c>
      <c r="H72" s="164">
        <v>3733</v>
      </c>
      <c r="I72" s="168">
        <v>4392</v>
      </c>
      <c r="J72" s="164">
        <v>0</v>
      </c>
      <c r="K72" s="165">
        <v>0</v>
      </c>
      <c r="L72" s="1"/>
      <c r="M72" s="25"/>
    </row>
    <row r="73" spans="1:13" ht="14.5" x14ac:dyDescent="0.2">
      <c r="A73" s="1"/>
      <c r="B73" s="752" t="s">
        <v>194</v>
      </c>
      <c r="C73" s="753"/>
      <c r="D73" s="753"/>
      <c r="E73" s="753"/>
      <c r="F73" s="753"/>
      <c r="G73" s="753"/>
      <c r="H73" s="753"/>
      <c r="I73" s="753"/>
      <c r="J73" s="753"/>
      <c r="K73" s="754"/>
      <c r="L73" s="1"/>
      <c r="M73" s="25"/>
    </row>
    <row r="74" spans="1:13" ht="16.5" x14ac:dyDescent="0.2">
      <c r="A74" s="1"/>
      <c r="B74" s="730" t="s">
        <v>146</v>
      </c>
      <c r="C74" s="731"/>
      <c r="D74" s="159">
        <v>1963</v>
      </c>
      <c r="E74" s="160">
        <v>2310</v>
      </c>
      <c r="F74" s="161">
        <v>255</v>
      </c>
      <c r="G74" s="162">
        <v>300</v>
      </c>
      <c r="H74" s="159">
        <v>2218</v>
      </c>
      <c r="I74" s="163">
        <v>2610</v>
      </c>
      <c r="J74" s="159">
        <v>0</v>
      </c>
      <c r="K74" s="160">
        <v>0</v>
      </c>
      <c r="L74" s="1"/>
      <c r="M74" s="25"/>
    </row>
    <row r="75" spans="1:13" ht="31.5" customHeight="1" x14ac:dyDescent="0.2">
      <c r="A75" s="1"/>
      <c r="B75" s="752" t="s">
        <v>535</v>
      </c>
      <c r="C75" s="753"/>
      <c r="D75" s="753"/>
      <c r="E75" s="753"/>
      <c r="F75" s="753"/>
      <c r="G75" s="753"/>
      <c r="H75" s="753"/>
      <c r="I75" s="753"/>
      <c r="J75" s="753"/>
      <c r="K75" s="754"/>
      <c r="L75" s="1"/>
      <c r="M75" s="25"/>
    </row>
    <row r="76" spans="1:13" ht="16.5" x14ac:dyDescent="0.2">
      <c r="A76" s="1"/>
      <c r="B76" s="730" t="s">
        <v>536</v>
      </c>
      <c r="C76" s="731"/>
      <c r="D76" s="159">
        <v>3180</v>
      </c>
      <c r="E76" s="160">
        <v>3740</v>
      </c>
      <c r="F76" s="161">
        <v>1309</v>
      </c>
      <c r="G76" s="162">
        <v>1540</v>
      </c>
      <c r="H76" s="159">
        <v>0</v>
      </c>
      <c r="I76" s="163">
        <v>0</v>
      </c>
      <c r="J76" s="159">
        <v>0</v>
      </c>
      <c r="K76" s="160">
        <v>0</v>
      </c>
      <c r="L76" s="1"/>
      <c r="M76" s="25"/>
    </row>
    <row r="77" spans="1:13" ht="6" customHeight="1" x14ac:dyDescent="0.2">
      <c r="A77" s="1"/>
      <c r="B77" s="1"/>
      <c r="C77" s="1"/>
      <c r="D77" s="1"/>
      <c r="E77" s="1"/>
      <c r="F77" s="1"/>
      <c r="G77" s="1"/>
      <c r="H77" s="1"/>
      <c r="I77" s="1"/>
      <c r="J77" s="1"/>
      <c r="K77" s="1"/>
      <c r="L77" s="1"/>
      <c r="M77" s="25"/>
    </row>
    <row r="78" spans="1:13" ht="14.5" x14ac:dyDescent="0.2">
      <c r="A78" s="1"/>
      <c r="B78" s="713" t="s">
        <v>455</v>
      </c>
      <c r="C78" s="713"/>
      <c r="D78" s="713"/>
      <c r="E78" s="713"/>
      <c r="F78" s="713"/>
      <c r="G78" s="713"/>
      <c r="H78" s="713"/>
      <c r="I78" s="713"/>
      <c r="J78" s="713"/>
      <c r="K78" s="713"/>
      <c r="L78" s="8"/>
      <c r="M78" s="25"/>
    </row>
    <row r="79" spans="1:13" ht="27.75" customHeight="1" x14ac:dyDescent="0.2">
      <c r="A79" s="1"/>
      <c r="B79" s="713" t="s">
        <v>456</v>
      </c>
      <c r="C79" s="713"/>
      <c r="D79" s="713"/>
      <c r="E79" s="713"/>
      <c r="F79" s="713"/>
      <c r="G79" s="713"/>
      <c r="H79" s="713"/>
      <c r="I79" s="713"/>
      <c r="J79" s="713"/>
      <c r="K79" s="713"/>
      <c r="L79" s="8"/>
      <c r="M79" s="25"/>
    </row>
    <row r="80" spans="1:13" ht="14.5" x14ac:dyDescent="0.2">
      <c r="A80" s="1"/>
      <c r="B80" s="743" t="s">
        <v>537</v>
      </c>
      <c r="C80" s="743"/>
      <c r="D80" s="743"/>
      <c r="E80" s="743"/>
      <c r="F80" s="743"/>
      <c r="G80" s="743"/>
      <c r="H80" s="743"/>
      <c r="I80" s="743"/>
      <c r="J80" s="743"/>
      <c r="K80" s="743"/>
      <c r="L80" s="743"/>
      <c r="M80" s="25"/>
    </row>
    <row r="81" spans="1:13" ht="14.5" x14ac:dyDescent="0.2">
      <c r="A81" s="1"/>
      <c r="B81" s="743" t="s">
        <v>538</v>
      </c>
      <c r="C81" s="743"/>
      <c r="D81" s="743"/>
      <c r="E81" s="743"/>
      <c r="F81" s="743"/>
      <c r="G81" s="743"/>
      <c r="H81" s="743"/>
      <c r="I81" s="743"/>
      <c r="J81" s="743"/>
      <c r="K81" s="743"/>
      <c r="L81" s="743"/>
      <c r="M81" s="25"/>
    </row>
    <row r="82" spans="1:13" ht="14.5" x14ac:dyDescent="0.2">
      <c r="A82" s="1"/>
      <c r="B82" s="712" t="s">
        <v>457</v>
      </c>
      <c r="C82" s="713"/>
      <c r="D82" s="713"/>
      <c r="E82" s="713"/>
      <c r="F82" s="713"/>
      <c r="G82" s="713"/>
      <c r="H82" s="713"/>
      <c r="I82" s="713"/>
      <c r="J82" s="713"/>
      <c r="K82" s="713"/>
      <c r="L82" s="8"/>
      <c r="M82" s="25"/>
    </row>
    <row r="83" spans="1:13" ht="14.5" x14ac:dyDescent="0.2">
      <c r="A83" s="1"/>
      <c r="B83" s="743" t="s">
        <v>195</v>
      </c>
      <c r="C83" s="743"/>
      <c r="D83" s="743"/>
      <c r="E83" s="743"/>
      <c r="F83" s="743"/>
      <c r="G83" s="743"/>
      <c r="H83" s="743"/>
      <c r="I83" s="743"/>
      <c r="J83" s="743"/>
      <c r="K83" s="743"/>
      <c r="L83" s="743"/>
      <c r="M83" s="25"/>
    </row>
    <row r="84" spans="1:13" ht="14.5" x14ac:dyDescent="0.2">
      <c r="A84" s="1"/>
      <c r="B84" s="563" t="s">
        <v>196</v>
      </c>
      <c r="C84" s="563"/>
      <c r="D84" s="563"/>
      <c r="E84" s="563"/>
      <c r="F84" s="563"/>
      <c r="G84" s="563"/>
      <c r="H84" s="563"/>
      <c r="I84" s="563"/>
      <c r="J84" s="563"/>
      <c r="K84" s="563"/>
      <c r="L84" s="563"/>
      <c r="M84" s="25"/>
    </row>
    <row r="85" spans="1:13" ht="6" customHeight="1" x14ac:dyDescent="0.2">
      <c r="A85" s="1"/>
      <c r="B85" s="697"/>
      <c r="C85" s="697"/>
      <c r="D85" s="697"/>
      <c r="E85" s="697"/>
      <c r="F85" s="697"/>
      <c r="G85" s="697"/>
      <c r="H85" s="697"/>
      <c r="I85" s="697"/>
      <c r="J85" s="697"/>
      <c r="K85" s="697"/>
      <c r="L85" s="697"/>
      <c r="M85" s="25"/>
    </row>
    <row r="86" spans="1:13" ht="27.4" customHeight="1" x14ac:dyDescent="0.2">
      <c r="A86" s="1"/>
      <c r="B86" s="573" t="s">
        <v>197</v>
      </c>
      <c r="C86" s="573"/>
      <c r="D86" s="573"/>
      <c r="E86" s="573"/>
      <c r="F86" s="573"/>
      <c r="G86" s="573"/>
      <c r="H86" s="573"/>
      <c r="I86" s="573"/>
      <c r="J86" s="573"/>
      <c r="K86" s="573"/>
      <c r="L86" s="573"/>
      <c r="M86" s="25"/>
    </row>
    <row r="87" spans="1:13" ht="14.5" x14ac:dyDescent="0.2">
      <c r="A87" s="1"/>
      <c r="B87" s="573" t="s">
        <v>198</v>
      </c>
      <c r="C87" s="573"/>
      <c r="D87" s="573"/>
      <c r="E87" s="573"/>
      <c r="F87" s="573"/>
      <c r="G87" s="573"/>
      <c r="H87" s="573"/>
      <c r="I87" s="573"/>
      <c r="J87" s="573"/>
      <c r="K87" s="573"/>
      <c r="L87" s="573"/>
      <c r="M87" s="25"/>
    </row>
    <row r="88" spans="1:13" ht="6" customHeight="1" x14ac:dyDescent="0.2">
      <c r="A88" s="1"/>
      <c r="B88" s="10"/>
      <c r="C88" s="10"/>
      <c r="D88" s="10"/>
      <c r="E88" s="10"/>
      <c r="F88" s="10"/>
      <c r="G88" s="10"/>
      <c r="H88" s="10"/>
      <c r="I88" s="10"/>
      <c r="J88" s="10"/>
      <c r="K88" s="10"/>
      <c r="L88" s="10"/>
      <c r="M88" s="25"/>
    </row>
    <row r="89" spans="1:13" ht="14.5" x14ac:dyDescent="0.2">
      <c r="A89" s="122" t="s">
        <v>199</v>
      </c>
      <c r="B89" s="123"/>
      <c r="C89" s="124"/>
      <c r="D89" s="123"/>
      <c r="E89" s="123"/>
      <c r="F89" s="123"/>
      <c r="G89" s="123"/>
      <c r="H89" s="123"/>
      <c r="I89" s="123"/>
      <c r="J89" s="696" t="s">
        <v>150</v>
      </c>
      <c r="K89" s="696"/>
      <c r="L89" s="123"/>
      <c r="M89" s="25"/>
    </row>
    <row r="90" spans="1:13" ht="6" customHeight="1" x14ac:dyDescent="0.2">
      <c r="A90" s="6"/>
      <c r="B90" s="1"/>
      <c r="C90" s="15"/>
      <c r="D90" s="1"/>
      <c r="E90" s="1"/>
      <c r="F90" s="1"/>
      <c r="G90" s="1"/>
      <c r="H90" s="1"/>
      <c r="I90" s="1"/>
      <c r="J90" s="176"/>
      <c r="K90" s="176"/>
      <c r="L90" s="1"/>
      <c r="M90" s="25"/>
    </row>
    <row r="91" spans="1:13" ht="32" customHeight="1" x14ac:dyDescent="0.2">
      <c r="A91" s="1"/>
      <c r="B91" s="563" t="s">
        <v>411</v>
      </c>
      <c r="C91" s="563"/>
      <c r="D91" s="563"/>
      <c r="E91" s="563"/>
      <c r="F91" s="563"/>
      <c r="G91" s="563"/>
      <c r="H91" s="563"/>
      <c r="I91" s="563"/>
      <c r="J91" s="563"/>
      <c r="K91" s="563"/>
      <c r="L91" s="563"/>
      <c r="M91" s="25"/>
    </row>
    <row r="92" spans="1:13" ht="14.5" x14ac:dyDescent="0.2">
      <c r="A92" s="1"/>
      <c r="B92" s="711" t="s">
        <v>458</v>
      </c>
      <c r="C92" s="711"/>
      <c r="D92" s="711"/>
      <c r="E92" s="711"/>
      <c r="F92" s="711"/>
      <c r="G92" s="711"/>
      <c r="H92" s="711"/>
      <c r="I92" s="711"/>
      <c r="J92" s="711"/>
      <c r="K92" s="711"/>
      <c r="L92" s="711"/>
      <c r="M92" s="25"/>
    </row>
    <row r="93" spans="1:13" ht="14.5" x14ac:dyDescent="0.2">
      <c r="A93" s="1"/>
      <c r="B93" s="707" t="s">
        <v>200</v>
      </c>
      <c r="C93" s="707"/>
      <c r="D93" s="707"/>
      <c r="E93" s="707"/>
      <c r="F93" s="707"/>
      <c r="G93" s="707"/>
      <c r="H93" s="707"/>
      <c r="I93" s="707"/>
      <c r="J93" s="707"/>
      <c r="K93" s="707"/>
      <c r="L93" s="707"/>
      <c r="M93" s="25"/>
    </row>
    <row r="94" spans="1:13" ht="14.5" x14ac:dyDescent="0.2">
      <c r="A94" s="1"/>
      <c r="B94" s="711" t="s">
        <v>201</v>
      </c>
      <c r="C94" s="711"/>
      <c r="D94" s="711"/>
      <c r="E94" s="711"/>
      <c r="F94" s="711"/>
      <c r="G94" s="711"/>
      <c r="H94" s="711"/>
      <c r="I94" s="711"/>
      <c r="J94" s="711"/>
      <c r="K94" s="711"/>
      <c r="L94" s="711"/>
      <c r="M94" s="25"/>
    </row>
    <row r="95" spans="1:13" ht="25.15" customHeight="1" x14ac:dyDescent="0.2">
      <c r="A95" s="1"/>
      <c r="B95" s="707" t="s">
        <v>412</v>
      </c>
      <c r="C95" s="707"/>
      <c r="D95" s="707"/>
      <c r="E95" s="707"/>
      <c r="F95" s="707"/>
      <c r="G95" s="707"/>
      <c r="H95" s="707"/>
      <c r="I95" s="707"/>
      <c r="J95" s="707"/>
      <c r="K95" s="707"/>
      <c r="L95" s="707"/>
      <c r="M95" s="25"/>
    </row>
    <row r="96" spans="1:13" ht="6" customHeight="1" x14ac:dyDescent="0.2">
      <c r="A96" s="1"/>
      <c r="B96" s="12"/>
      <c r="C96" s="12"/>
      <c r="D96" s="12"/>
      <c r="E96" s="12"/>
      <c r="F96" s="12"/>
      <c r="G96" s="12"/>
      <c r="H96" s="12"/>
      <c r="I96" s="12"/>
      <c r="J96" s="12"/>
      <c r="K96" s="12"/>
      <c r="L96" s="12"/>
      <c r="M96" s="25"/>
    </row>
    <row r="97" spans="1:13" ht="32" customHeight="1" x14ac:dyDescent="0.2">
      <c r="A97" s="1"/>
      <c r="B97" s="563" t="s">
        <v>413</v>
      </c>
      <c r="C97" s="563"/>
      <c r="D97" s="563"/>
      <c r="E97" s="563"/>
      <c r="F97" s="563"/>
      <c r="G97" s="563"/>
      <c r="H97" s="563"/>
      <c r="I97" s="563"/>
      <c r="J97" s="563"/>
      <c r="K97" s="563"/>
      <c r="L97" s="563"/>
      <c r="M97" s="25"/>
    </row>
    <row r="98" spans="1:13" ht="14.5" x14ac:dyDescent="0.2">
      <c r="A98" s="1"/>
      <c r="B98" s="708" t="s">
        <v>458</v>
      </c>
      <c r="C98" s="708"/>
      <c r="D98" s="708"/>
      <c r="E98" s="708"/>
      <c r="F98" s="708"/>
      <c r="G98" s="708"/>
      <c r="H98" s="708"/>
      <c r="I98" s="708"/>
      <c r="J98" s="708"/>
      <c r="K98" s="708"/>
      <c r="L98" s="708"/>
      <c r="M98" s="25"/>
    </row>
    <row r="99" spans="1:13" ht="26" customHeight="1" x14ac:dyDescent="0.2">
      <c r="A99" s="1"/>
      <c r="B99" s="707" t="s">
        <v>202</v>
      </c>
      <c r="C99" s="709"/>
      <c r="D99" s="709"/>
      <c r="E99" s="709"/>
      <c r="F99" s="709"/>
      <c r="G99" s="709"/>
      <c r="H99" s="709"/>
      <c r="I99" s="709"/>
      <c r="J99" s="709"/>
      <c r="K99" s="709"/>
      <c r="L99" s="709"/>
      <c r="M99" s="25"/>
    </row>
    <row r="100" spans="1:13" ht="14.5" x14ac:dyDescent="0.2">
      <c r="A100" s="1"/>
      <c r="B100" s="708" t="s">
        <v>203</v>
      </c>
      <c r="C100" s="708"/>
      <c r="D100" s="708"/>
      <c r="E100" s="708"/>
      <c r="F100" s="708"/>
      <c r="G100" s="708"/>
      <c r="H100" s="708"/>
      <c r="I100" s="708"/>
      <c r="J100" s="708"/>
      <c r="K100" s="708"/>
      <c r="L100" s="708"/>
      <c r="M100" s="25"/>
    </row>
    <row r="101" spans="1:13" ht="26" customHeight="1" x14ac:dyDescent="0.2">
      <c r="A101" s="1"/>
      <c r="B101" s="710" t="s">
        <v>204</v>
      </c>
      <c r="C101" s="709"/>
      <c r="D101" s="709"/>
      <c r="E101" s="709"/>
      <c r="F101" s="709"/>
      <c r="G101" s="709"/>
      <c r="H101" s="709"/>
      <c r="I101" s="709"/>
      <c r="J101" s="709"/>
      <c r="K101" s="709"/>
      <c r="L101" s="709"/>
      <c r="M101" s="25"/>
    </row>
    <row r="102" spans="1:13" ht="26" customHeight="1" x14ac:dyDescent="0.2">
      <c r="A102" s="1"/>
      <c r="B102" s="710" t="s">
        <v>414</v>
      </c>
      <c r="C102" s="709"/>
      <c r="D102" s="709"/>
      <c r="E102" s="709"/>
      <c r="F102" s="709"/>
      <c r="G102" s="709"/>
      <c r="H102" s="709"/>
      <c r="I102" s="709"/>
      <c r="J102" s="709"/>
      <c r="K102" s="709"/>
      <c r="L102" s="709"/>
      <c r="M102" s="25"/>
    </row>
    <row r="103" spans="1:13" ht="14.5" x14ac:dyDescent="0.2">
      <c r="A103" s="1"/>
      <c r="B103" s="711" t="s">
        <v>205</v>
      </c>
      <c r="C103" s="711"/>
      <c r="D103" s="711"/>
      <c r="E103" s="711"/>
      <c r="F103" s="711"/>
      <c r="G103" s="711"/>
      <c r="H103" s="711"/>
      <c r="I103" s="711"/>
      <c r="J103" s="711"/>
      <c r="K103" s="711"/>
      <c r="L103" s="711"/>
      <c r="M103" s="25"/>
    </row>
    <row r="104" spans="1:13" ht="38.25" customHeight="1" x14ac:dyDescent="0.2">
      <c r="A104" s="1"/>
      <c r="B104" s="707" t="s">
        <v>375</v>
      </c>
      <c r="C104" s="707"/>
      <c r="D104" s="707"/>
      <c r="E104" s="707"/>
      <c r="F104" s="707"/>
      <c r="G104" s="707"/>
      <c r="H104" s="707"/>
      <c r="I104" s="707"/>
      <c r="J104" s="707"/>
      <c r="K104" s="707"/>
      <c r="L104" s="707"/>
      <c r="M104" s="25"/>
    </row>
    <row r="105" spans="1:13" ht="6" customHeight="1" x14ac:dyDescent="0.2">
      <c r="A105" s="1"/>
      <c r="B105" s="118"/>
      <c r="C105" s="118"/>
      <c r="D105" s="118"/>
      <c r="E105" s="118"/>
      <c r="F105" s="118"/>
      <c r="G105" s="118"/>
      <c r="H105" s="118"/>
      <c r="I105" s="118"/>
      <c r="J105" s="118"/>
      <c r="K105" s="118"/>
      <c r="L105" s="118"/>
      <c r="M105" s="25"/>
    </row>
    <row r="106" spans="1:13" ht="14.5" x14ac:dyDescent="0.2">
      <c r="A106" s="1"/>
      <c r="B106" s="174" t="s">
        <v>13</v>
      </c>
      <c r="C106" s="75"/>
      <c r="D106" s="75"/>
      <c r="E106" s="75"/>
      <c r="F106" s="742" t="s">
        <v>235</v>
      </c>
      <c r="G106" s="742"/>
      <c r="H106" s="741" t="s">
        <v>371</v>
      </c>
      <c r="I106" s="741"/>
      <c r="J106" s="741" t="s">
        <v>372</v>
      </c>
      <c r="K106" s="741"/>
      <c r="L106" s="75"/>
      <c r="M106" s="25"/>
    </row>
    <row r="107" spans="1:13" ht="138" customHeight="1" x14ac:dyDescent="0.2">
      <c r="A107" s="1"/>
      <c r="B107" s="737"/>
      <c r="C107" s="737"/>
      <c r="D107" s="737"/>
      <c r="E107" s="739" t="s">
        <v>374</v>
      </c>
      <c r="F107" s="739"/>
      <c r="G107" s="739"/>
      <c r="H107" s="739"/>
      <c r="I107" s="739"/>
      <c r="J107" s="739"/>
      <c r="K107" s="739"/>
      <c r="L107" s="739"/>
      <c r="M107" s="25"/>
    </row>
    <row r="108" spans="1:13" ht="143" customHeight="1" x14ac:dyDescent="0.2">
      <c r="A108" s="1"/>
      <c r="B108" s="738"/>
      <c r="C108" s="738"/>
      <c r="D108" s="738"/>
      <c r="E108" s="740" t="s">
        <v>206</v>
      </c>
      <c r="F108" s="740"/>
      <c r="G108" s="740"/>
      <c r="H108" s="740"/>
      <c r="I108" s="740"/>
      <c r="J108" s="740"/>
      <c r="K108" s="740"/>
      <c r="L108" s="740"/>
      <c r="M108" s="25"/>
    </row>
    <row r="109" spans="1:13" ht="179" customHeight="1" x14ac:dyDescent="0.2">
      <c r="A109" s="1"/>
      <c r="B109" s="737"/>
      <c r="C109" s="737"/>
      <c r="D109" s="737"/>
      <c r="E109" s="739" t="s">
        <v>459</v>
      </c>
      <c r="F109" s="739"/>
      <c r="G109" s="739"/>
      <c r="H109" s="739"/>
      <c r="I109" s="739"/>
      <c r="J109" s="739"/>
      <c r="K109" s="739"/>
      <c r="L109" s="739"/>
      <c r="M109" s="25"/>
    </row>
    <row r="110" spans="1:13" ht="56" customHeight="1" x14ac:dyDescent="0.2">
      <c r="A110" s="1"/>
      <c r="B110" s="738"/>
      <c r="C110" s="738"/>
      <c r="D110" s="738"/>
      <c r="E110" s="736" t="s">
        <v>460</v>
      </c>
      <c r="F110" s="736"/>
      <c r="G110" s="736"/>
      <c r="H110" s="736"/>
      <c r="I110" s="736"/>
      <c r="J110" s="736"/>
      <c r="K110" s="736"/>
      <c r="L110" s="736"/>
      <c r="M110" s="25"/>
    </row>
    <row r="111" spans="1:13" x14ac:dyDescent="0.2">
      <c r="M111" s="25"/>
    </row>
    <row r="112" spans="1:13" ht="14.5" x14ac:dyDescent="0.2">
      <c r="A112" s="122" t="s">
        <v>407</v>
      </c>
      <c r="B112" s="123"/>
      <c r="C112" s="124"/>
      <c r="D112" s="123"/>
      <c r="E112" s="123"/>
      <c r="F112" s="123"/>
      <c r="G112" s="123"/>
      <c r="H112" s="123"/>
      <c r="I112" s="123"/>
      <c r="J112" s="696" t="s">
        <v>150</v>
      </c>
      <c r="K112" s="696"/>
      <c r="L112" s="123"/>
      <c r="M112" s="25"/>
    </row>
    <row r="113" spans="1:13" ht="6" customHeight="1" x14ac:dyDescent="0.2">
      <c r="M113" s="25"/>
    </row>
    <row r="114" spans="1:13" ht="37.15" customHeight="1" x14ac:dyDescent="0.2">
      <c r="B114" s="411" t="s">
        <v>408</v>
      </c>
      <c r="C114" s="695" t="s">
        <v>461</v>
      </c>
      <c r="D114" s="695"/>
      <c r="E114" s="695"/>
      <c r="F114" s="695"/>
      <c r="G114" s="695"/>
      <c r="H114" s="695"/>
      <c r="I114" s="695"/>
      <c r="J114" s="695"/>
      <c r="K114" s="695"/>
      <c r="L114" s="695"/>
      <c r="M114" s="25"/>
    </row>
    <row r="115" spans="1:13" ht="92.65" customHeight="1" x14ac:dyDescent="0.2">
      <c r="B115" s="412" t="s">
        <v>409</v>
      </c>
      <c r="C115" s="695" t="s">
        <v>462</v>
      </c>
      <c r="D115" s="695"/>
      <c r="E115" s="695"/>
      <c r="F115" s="695"/>
      <c r="G115" s="695"/>
      <c r="H115" s="695"/>
      <c r="I115" s="695"/>
      <c r="J115" s="695"/>
      <c r="K115" s="695"/>
      <c r="L115" s="695"/>
      <c r="M115" s="25"/>
    </row>
    <row r="116" spans="1:13" ht="6" customHeight="1" x14ac:dyDescent="0.2">
      <c r="M116" s="25"/>
    </row>
    <row r="117" spans="1:13" x14ac:dyDescent="0.2">
      <c r="A117" s="25"/>
      <c r="B117" s="25"/>
      <c r="C117" s="25"/>
      <c r="D117" s="25"/>
      <c r="E117" s="25"/>
      <c r="F117" s="25"/>
      <c r="G117" s="25"/>
      <c r="H117" s="25"/>
      <c r="I117" s="25"/>
      <c r="J117" s="25"/>
      <c r="K117" s="25"/>
      <c r="L117" s="25"/>
      <c r="M117" s="25"/>
    </row>
  </sheetData>
  <sheetProtection sheet="1" objects="1" scenarios="1" formatCells="0" formatColumns="0" formatRows="0"/>
  <mergeCells count="139">
    <mergeCell ref="A1:L1"/>
    <mergeCell ref="K2:L2"/>
    <mergeCell ref="B40:C40"/>
    <mergeCell ref="B41:C41"/>
    <mergeCell ref="B43:K43"/>
    <mergeCell ref="C20:K20"/>
    <mergeCell ref="D30:D34"/>
    <mergeCell ref="E30:E34"/>
    <mergeCell ref="F30:F39"/>
    <mergeCell ref="G30:G39"/>
    <mergeCell ref="H30:H39"/>
    <mergeCell ref="J26:K26"/>
    <mergeCell ref="B28:C29"/>
    <mergeCell ref="D28:E28"/>
    <mergeCell ref="J12:K12"/>
    <mergeCell ref="D14:K14"/>
    <mergeCell ref="D15:K15"/>
    <mergeCell ref="D16:K16"/>
    <mergeCell ref="D17:K17"/>
    <mergeCell ref="D18:K18"/>
    <mergeCell ref="D21:E21"/>
    <mergeCell ref="B21:B22"/>
    <mergeCell ref="D22:E22"/>
    <mergeCell ref="D23:E23"/>
    <mergeCell ref="B44:K44"/>
    <mergeCell ref="B45:K45"/>
    <mergeCell ref="B46:K46"/>
    <mergeCell ref="J35:J36"/>
    <mergeCell ref="K35:K36"/>
    <mergeCell ref="B36:C36"/>
    <mergeCell ref="B37:C37"/>
    <mergeCell ref="B38:C38"/>
    <mergeCell ref="D38:D39"/>
    <mergeCell ref="E38:E39"/>
    <mergeCell ref="J38:J39"/>
    <mergeCell ref="K38:K39"/>
    <mergeCell ref="B39:C39"/>
    <mergeCell ref="I30:I39"/>
    <mergeCell ref="J30:J34"/>
    <mergeCell ref="K30:K34"/>
    <mergeCell ref="B31:C31"/>
    <mergeCell ref="B32:C32"/>
    <mergeCell ref="D35:D36"/>
    <mergeCell ref="E35:E36"/>
    <mergeCell ref="B30:C30"/>
    <mergeCell ref="B34:C34"/>
    <mergeCell ref="B35:C35"/>
    <mergeCell ref="B61:C61"/>
    <mergeCell ref="J63:J65"/>
    <mergeCell ref="K63:K65"/>
    <mergeCell ref="B64:C64"/>
    <mergeCell ref="B65:C65"/>
    <mergeCell ref="B63:C63"/>
    <mergeCell ref="D63:D65"/>
    <mergeCell ref="E63:E65"/>
    <mergeCell ref="F63:F65"/>
    <mergeCell ref="B62:C62"/>
    <mergeCell ref="B56:K56"/>
    <mergeCell ref="B57:C57"/>
    <mergeCell ref="B58:C58"/>
    <mergeCell ref="B59:C59"/>
    <mergeCell ref="D59:D60"/>
    <mergeCell ref="E59:E60"/>
    <mergeCell ref="F59:F60"/>
    <mergeCell ref="G59:G60"/>
    <mergeCell ref="H59:H60"/>
    <mergeCell ref="I59:I60"/>
    <mergeCell ref="J59:J60"/>
    <mergeCell ref="K59:K60"/>
    <mergeCell ref="B60:C60"/>
    <mergeCell ref="B83:L83"/>
    <mergeCell ref="B84:L84"/>
    <mergeCell ref="B85:L85"/>
    <mergeCell ref="B86:L86"/>
    <mergeCell ref="G63:G65"/>
    <mergeCell ref="H63:H65"/>
    <mergeCell ref="I63:I65"/>
    <mergeCell ref="B72:C72"/>
    <mergeCell ref="B75:K75"/>
    <mergeCell ref="B76:C76"/>
    <mergeCell ref="B78:K78"/>
    <mergeCell ref="B79:K79"/>
    <mergeCell ref="B80:L80"/>
    <mergeCell ref="B68:C68"/>
    <mergeCell ref="B69:C69"/>
    <mergeCell ref="B70:C70"/>
    <mergeCell ref="B71:C71"/>
    <mergeCell ref="B66:K66"/>
    <mergeCell ref="B67:C67"/>
    <mergeCell ref="B73:K73"/>
    <mergeCell ref="B74:C74"/>
    <mergeCell ref="D24:E24"/>
    <mergeCell ref="B23:B24"/>
    <mergeCell ref="F21:K22"/>
    <mergeCell ref="F23:K24"/>
    <mergeCell ref="B33:C33"/>
    <mergeCell ref="F28:G28"/>
    <mergeCell ref="H28:I28"/>
    <mergeCell ref="J28:K28"/>
    <mergeCell ref="C114:L114"/>
    <mergeCell ref="E110:L110"/>
    <mergeCell ref="B107:D107"/>
    <mergeCell ref="B108:D108"/>
    <mergeCell ref="B109:D109"/>
    <mergeCell ref="B110:D110"/>
    <mergeCell ref="B102:L102"/>
    <mergeCell ref="B103:L103"/>
    <mergeCell ref="B104:L104"/>
    <mergeCell ref="E107:L107"/>
    <mergeCell ref="E108:L108"/>
    <mergeCell ref="E109:L109"/>
    <mergeCell ref="J106:K106"/>
    <mergeCell ref="F106:G106"/>
    <mergeCell ref="H106:I106"/>
    <mergeCell ref="B81:L81"/>
    <mergeCell ref="C115:L115"/>
    <mergeCell ref="J112:K112"/>
    <mergeCell ref="B47:L47"/>
    <mergeCell ref="B48:L48"/>
    <mergeCell ref="B50:L50"/>
    <mergeCell ref="J52:K52"/>
    <mergeCell ref="B54:C55"/>
    <mergeCell ref="D54:E54"/>
    <mergeCell ref="F54:G54"/>
    <mergeCell ref="H54:I54"/>
    <mergeCell ref="J54:K54"/>
    <mergeCell ref="B95:L95"/>
    <mergeCell ref="B97:L97"/>
    <mergeCell ref="B98:L98"/>
    <mergeCell ref="B99:L99"/>
    <mergeCell ref="B100:L100"/>
    <mergeCell ref="B101:L101"/>
    <mergeCell ref="B87:L87"/>
    <mergeCell ref="J89:K89"/>
    <mergeCell ref="B91:L91"/>
    <mergeCell ref="B92:L92"/>
    <mergeCell ref="B93:L93"/>
    <mergeCell ref="B94:L94"/>
    <mergeCell ref="B82:K82"/>
  </mergeCells>
  <phoneticPr fontId="1"/>
  <hyperlinks>
    <hyperlink ref="B5" location="'C. Click, CL価格'!B11:B23" display="1．登録料/契約料：" xr:uid="{00000000-0004-0000-0300-000000000000}"/>
    <hyperlink ref="B6" location="'C. Click, CL価格'!B25:B49" display="2. Click©料金表：" xr:uid="{00000000-0004-0000-0300-000001000000}"/>
    <hyperlink ref="B7:B8" location="'E Click, CL価格'!A16" display="2. Click© 料金表：" xr:uid="{00000000-0004-0000-0300-000002000000}"/>
    <hyperlink ref="B7" location="'C. Click, CL価格'!B51:B81" display="3. Click Listen©料金表：" xr:uid="{00000000-0004-0000-0300-000003000000}"/>
    <hyperlink ref="B8" location="'C. Click, CL価格'!B86:B101" display="4. ご注文方法：" xr:uid="{00000000-0004-0000-0300-000004000000}"/>
    <hyperlink ref="J12:K12" location="'C. Click, CL価格'!A3" display="ページトップへ戻る" xr:uid="{00000000-0004-0000-0300-000005000000}"/>
    <hyperlink ref="J26:K26" location="'C. Click, CL価格'!A3" display="ページトップへ戻る" xr:uid="{00000000-0004-0000-0300-000006000000}"/>
    <hyperlink ref="J52:K52" location="'C. Click, CL価格'!A3" display="ページトップへ戻る" xr:uid="{00000000-0004-0000-0300-000007000000}"/>
    <hyperlink ref="J89:K89" location="'C. Click, CL価格'!A3" display="ページトップへ戻る" xr:uid="{00000000-0004-0000-0300-000008000000}"/>
    <hyperlink ref="B9" location="'C. Click, CL価格'!B103:B107" display="　　データ版ファイルの複製方法" xr:uid="{00000000-0004-0000-0300-000009000000}"/>
    <hyperlink ref="J106:K106" location="'E. CL注文'!A1" display="E. CL注文へ戻る" xr:uid="{00000000-0004-0000-0300-00000A000000}"/>
    <hyperlink ref="F106:G106" location="'C. Click, CL価格'!A3" display="ページトップへ戻る" xr:uid="{00000000-0004-0000-0300-00000B000000}"/>
    <hyperlink ref="H106:I106" location="'D. Click注文'!A1" display="D. Click注文へ戻る" xr:uid="{00000000-0004-0000-0300-00000C000000}"/>
    <hyperlink ref="J112:K112" location="'C. Click, CL価格'!A3" display="ページトップへ戻る" xr:uid="{00000000-0004-0000-0300-00000D000000}"/>
    <hyperlink ref="B10" location="'C. Click, CL価格'!A110:A114" display="5. ご注文の流れ:" xr:uid="{00000000-0004-0000-0300-00000E000000}"/>
  </hyperlinks>
  <pageMargins left="0.7" right="0.7" top="0.75" bottom="0.75" header="0.3" footer="0.3"/>
  <pageSetup paperSize="11"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pageSetUpPr fitToPage="1"/>
  </sheetPr>
  <dimension ref="A1:N87"/>
  <sheetViews>
    <sheetView showGridLines="0" workbookViewId="0">
      <selection activeCell="D57" sqref="D57:H57"/>
    </sheetView>
  </sheetViews>
  <sheetFormatPr defaultRowHeight="13" x14ac:dyDescent="0.2"/>
  <cols>
    <col min="1" max="1" width="4.6328125" customWidth="1"/>
    <col min="2" max="2" width="6.6328125" customWidth="1"/>
    <col min="3" max="3" width="7.6328125" customWidth="1"/>
    <col min="4" max="4" width="8.08984375" customWidth="1"/>
    <col min="5" max="5" width="13.6328125" customWidth="1"/>
    <col min="6" max="6" width="8.08984375" customWidth="1"/>
    <col min="7" max="7" width="13.6328125" customWidth="1"/>
    <col min="8" max="8" width="8.08984375" customWidth="1"/>
    <col min="9" max="9" width="13.6328125" customWidth="1"/>
    <col min="10" max="10" width="8.08984375" customWidth="1"/>
    <col min="11" max="11" width="13.6328125" customWidth="1"/>
    <col min="12" max="12" width="8.08984375" customWidth="1"/>
    <col min="13" max="13" width="2.90625" customWidth="1"/>
  </cols>
  <sheetData>
    <row r="1" spans="1:14" ht="62.25" customHeight="1" x14ac:dyDescent="0.2">
      <c r="A1" s="1"/>
      <c r="B1" s="1"/>
      <c r="C1" s="1"/>
      <c r="D1" s="1"/>
      <c r="E1" s="1"/>
      <c r="F1" s="1"/>
      <c r="G1" s="1"/>
      <c r="H1" s="1"/>
      <c r="I1" s="1"/>
      <c r="J1" s="1"/>
      <c r="K1" s="1"/>
      <c r="L1" s="1"/>
      <c r="M1" s="1"/>
      <c r="N1" s="25"/>
    </row>
    <row r="2" spans="1:14" ht="6" customHeight="1" x14ac:dyDescent="0.2">
      <c r="A2" s="1"/>
      <c r="B2" s="1"/>
      <c r="C2" s="1"/>
      <c r="D2" s="1"/>
      <c r="E2" s="1"/>
      <c r="F2" s="1"/>
      <c r="G2" s="1"/>
      <c r="H2" s="1"/>
      <c r="I2" s="1"/>
      <c r="J2" s="1"/>
      <c r="K2" s="1"/>
      <c r="L2" s="1"/>
      <c r="M2" s="1"/>
      <c r="N2" s="25"/>
    </row>
    <row r="3" spans="1:14" ht="19" thickBot="1" x14ac:dyDescent="0.25">
      <c r="A3" s="1" t="s">
        <v>18</v>
      </c>
      <c r="B3" s="1"/>
      <c r="C3" s="813"/>
      <c r="D3" s="813"/>
      <c r="E3" s="813"/>
      <c r="F3" s="813"/>
      <c r="G3" s="1"/>
      <c r="H3" s="1"/>
      <c r="I3" s="1"/>
      <c r="J3" s="1"/>
      <c r="K3" s="1"/>
      <c r="L3" s="784" t="s">
        <v>523</v>
      </c>
      <c r="M3" s="784"/>
      <c r="N3" s="25"/>
    </row>
    <row r="4" spans="1:14" ht="6" customHeight="1" x14ac:dyDescent="0.2">
      <c r="A4" s="1"/>
      <c r="B4" s="1"/>
      <c r="C4" s="1"/>
      <c r="D4" s="73"/>
      <c r="E4" s="73"/>
      <c r="F4" s="73"/>
      <c r="G4" s="1"/>
      <c r="H4" s="1"/>
      <c r="I4" s="1"/>
      <c r="J4" s="1"/>
      <c r="K4" s="1"/>
      <c r="L4" s="1"/>
      <c r="M4" s="1"/>
      <c r="N4" s="25"/>
    </row>
    <row r="5" spans="1:14" ht="19" thickBot="1" x14ac:dyDescent="0.25">
      <c r="A5" s="1" t="s">
        <v>19</v>
      </c>
      <c r="B5" s="1"/>
      <c r="C5" s="814"/>
      <c r="D5" s="814"/>
      <c r="E5" s="814"/>
      <c r="F5" s="814"/>
      <c r="G5" s="814"/>
      <c r="H5" s="814"/>
      <c r="I5" s="30" t="s">
        <v>79</v>
      </c>
      <c r="J5" s="815"/>
      <c r="K5" s="815"/>
      <c r="L5" s="815"/>
      <c r="M5" s="1"/>
      <c r="N5" s="25"/>
    </row>
    <row r="6" spans="1:14" ht="6" customHeight="1" x14ac:dyDescent="0.2">
      <c r="A6" s="1"/>
      <c r="B6" s="1"/>
      <c r="C6" s="1"/>
      <c r="D6" s="1"/>
      <c r="E6" s="1"/>
      <c r="F6" s="1"/>
      <c r="G6" s="1"/>
      <c r="H6" s="1"/>
      <c r="I6" s="1"/>
      <c r="J6" s="1"/>
      <c r="K6" s="1"/>
      <c r="L6" s="1"/>
      <c r="M6" s="1"/>
      <c r="N6" s="25"/>
    </row>
    <row r="7" spans="1:14" ht="14.5" x14ac:dyDescent="0.2">
      <c r="A7" s="191" t="s">
        <v>351</v>
      </c>
      <c r="B7" s="1"/>
      <c r="C7" s="1"/>
      <c r="D7" s="1"/>
      <c r="E7" s="1"/>
      <c r="F7" s="1"/>
      <c r="G7" s="1"/>
      <c r="H7" s="1"/>
      <c r="I7" s="1"/>
      <c r="J7" s="1"/>
      <c r="K7" s="1"/>
      <c r="L7" s="1"/>
      <c r="M7" s="1"/>
      <c r="N7" s="25"/>
    </row>
    <row r="8" spans="1:14" ht="14.5" x14ac:dyDescent="0.2">
      <c r="A8" s="191"/>
      <c r="B8" s="822" t="s">
        <v>463</v>
      </c>
      <c r="C8" s="822"/>
      <c r="D8" s="822"/>
      <c r="E8" s="822"/>
      <c r="F8" s="822"/>
      <c r="G8" s="822"/>
      <c r="H8" s="822"/>
      <c r="I8" s="822"/>
      <c r="J8" s="822"/>
      <c r="K8" s="822"/>
      <c r="L8" s="822"/>
      <c r="M8" s="1"/>
      <c r="N8" s="25"/>
    </row>
    <row r="9" spans="1:14" ht="14.5" x14ac:dyDescent="0.2">
      <c r="A9" s="191"/>
      <c r="B9" s="823" t="s">
        <v>464</v>
      </c>
      <c r="C9" s="823"/>
      <c r="D9" s="823"/>
      <c r="E9" s="823"/>
      <c r="F9" s="823"/>
      <c r="G9" s="823"/>
      <c r="H9" s="823"/>
      <c r="I9" s="823"/>
      <c r="J9" s="823"/>
      <c r="K9" s="823"/>
      <c r="L9" s="823"/>
      <c r="M9" s="1"/>
      <c r="N9" s="25"/>
    </row>
    <row r="10" spans="1:14" ht="6" customHeight="1" x14ac:dyDescent="0.2">
      <c r="A10" s="1"/>
      <c r="B10" s="1"/>
      <c r="C10" s="1"/>
      <c r="D10" s="1"/>
      <c r="E10" s="1"/>
      <c r="F10" s="1"/>
      <c r="G10" s="1"/>
      <c r="H10" s="1"/>
      <c r="I10" s="1"/>
      <c r="J10" s="1"/>
      <c r="K10" s="1"/>
      <c r="L10" s="1"/>
      <c r="M10" s="1"/>
      <c r="N10" s="25"/>
    </row>
    <row r="11" spans="1:14" ht="16" x14ac:dyDescent="0.2">
      <c r="A11" s="74" t="s">
        <v>349</v>
      </c>
      <c r="B11" s="1"/>
      <c r="C11" s="1"/>
      <c r="D11" s="15"/>
      <c r="E11" s="1"/>
      <c r="F11" s="1"/>
      <c r="G11" s="1"/>
      <c r="H11" s="8" t="s">
        <v>81</v>
      </c>
      <c r="I11" s="1"/>
      <c r="J11" s="15"/>
      <c r="K11" s="15"/>
      <c r="L11" s="15"/>
      <c r="M11" s="1"/>
      <c r="N11" s="25"/>
    </row>
    <row r="12" spans="1:14" ht="29" customHeight="1" x14ac:dyDescent="0.2">
      <c r="A12" s="1"/>
      <c r="B12" s="75">
        <v>1</v>
      </c>
      <c r="C12" s="816"/>
      <c r="D12" s="816"/>
      <c r="E12" s="816"/>
      <c r="F12" s="816"/>
      <c r="G12" s="76" t="b">
        <v>0</v>
      </c>
      <c r="H12" s="77"/>
      <c r="I12" s="739" t="s">
        <v>415</v>
      </c>
      <c r="J12" s="739"/>
      <c r="K12" s="23"/>
      <c r="L12" s="23"/>
      <c r="M12" s="1"/>
      <c r="N12" s="25"/>
    </row>
    <row r="13" spans="1:14" ht="6" customHeight="1" x14ac:dyDescent="0.2">
      <c r="A13" s="1"/>
      <c r="B13" s="10"/>
      <c r="C13" s="10"/>
      <c r="D13" s="78"/>
      <c r="E13" s="78"/>
      <c r="F13" s="78"/>
      <c r="G13" s="79"/>
      <c r="H13" s="78"/>
      <c r="I13" s="78"/>
      <c r="J13" s="80"/>
      <c r="K13" s="78"/>
      <c r="L13" s="78"/>
      <c r="M13" s="1"/>
      <c r="N13" s="25"/>
    </row>
    <row r="14" spans="1:14" ht="29" customHeight="1" x14ac:dyDescent="0.2">
      <c r="A14" s="1"/>
      <c r="B14" s="75">
        <v>2</v>
      </c>
      <c r="C14" s="816"/>
      <c r="D14" s="816"/>
      <c r="E14" s="816"/>
      <c r="F14" s="816"/>
      <c r="G14" s="76" t="b">
        <v>0</v>
      </c>
      <c r="H14" s="77"/>
      <c r="I14" s="739" t="s">
        <v>415</v>
      </c>
      <c r="J14" s="739"/>
      <c r="K14" s="23"/>
      <c r="L14" s="23"/>
      <c r="M14" s="1"/>
      <c r="N14" s="25"/>
    </row>
    <row r="15" spans="1:14" ht="6" customHeight="1" x14ac:dyDescent="0.2">
      <c r="A15" s="1"/>
      <c r="B15" s="1"/>
      <c r="C15" s="81"/>
      <c r="D15" s="81"/>
      <c r="E15" s="81"/>
      <c r="F15" s="81"/>
      <c r="G15" s="76"/>
      <c r="H15" s="82"/>
      <c r="I15" s="83"/>
      <c r="J15" s="83"/>
      <c r="K15" s="23"/>
      <c r="L15" s="23"/>
      <c r="M15" s="1"/>
      <c r="N15" s="25"/>
    </row>
    <row r="16" spans="1:14" ht="16.5" thickBot="1" x14ac:dyDescent="0.25">
      <c r="A16" s="74" t="s">
        <v>82</v>
      </c>
      <c r="B16" s="1"/>
      <c r="C16" s="1"/>
      <c r="D16" s="1"/>
      <c r="E16" s="15" t="s">
        <v>83</v>
      </c>
      <c r="F16" s="1"/>
      <c r="G16" s="1"/>
      <c r="H16" s="1"/>
      <c r="I16" s="1"/>
      <c r="J16" s="1"/>
      <c r="K16" s="1"/>
      <c r="L16" s="76">
        <v>1</v>
      </c>
      <c r="M16" s="76">
        <v>1</v>
      </c>
      <c r="N16" s="25"/>
    </row>
    <row r="17" spans="1:14" ht="14.5" x14ac:dyDescent="0.2">
      <c r="A17" s="1"/>
      <c r="B17" s="826" t="s">
        <v>84</v>
      </c>
      <c r="C17" s="827"/>
      <c r="D17" s="828"/>
      <c r="E17" s="828" t="s">
        <v>85</v>
      </c>
      <c r="F17" s="828"/>
      <c r="G17" s="828" t="s">
        <v>86</v>
      </c>
      <c r="H17" s="828"/>
      <c r="I17" s="828" t="s">
        <v>87</v>
      </c>
      <c r="J17" s="828"/>
      <c r="K17" s="828" t="s">
        <v>88</v>
      </c>
      <c r="L17" s="829"/>
      <c r="M17" s="1"/>
      <c r="N17" s="25"/>
    </row>
    <row r="18" spans="1:14" ht="15.5" x14ac:dyDescent="0.2">
      <c r="A18" s="1">
        <v>1</v>
      </c>
      <c r="B18" s="817">
        <f>INDEX(D73:D86,L16)</f>
        <v>0</v>
      </c>
      <c r="C18" s="818"/>
      <c r="D18" s="819"/>
      <c r="E18" s="819">
        <f>INDEX(E73:E86,L16)</f>
        <v>0</v>
      </c>
      <c r="F18" s="819"/>
      <c r="G18" s="819">
        <f>INDEX(F73:F86,L16)</f>
        <v>0</v>
      </c>
      <c r="H18" s="819"/>
      <c r="I18" s="819">
        <f>INDEX(G73:G86,L16)</f>
        <v>0</v>
      </c>
      <c r="J18" s="819"/>
      <c r="K18" s="820">
        <f>B18*B19+E18*E19+G18*G19+I18*I19</f>
        <v>0</v>
      </c>
      <c r="L18" s="821"/>
      <c r="M18" s="1"/>
      <c r="N18" s="25"/>
    </row>
    <row r="19" spans="1:14" ht="19" thickBot="1" x14ac:dyDescent="0.5">
      <c r="A19" s="1"/>
      <c r="B19" s="824">
        <v>0</v>
      </c>
      <c r="C19" s="825"/>
      <c r="D19" s="84" t="s">
        <v>89</v>
      </c>
      <c r="E19" s="85">
        <v>0</v>
      </c>
      <c r="F19" s="84" t="s">
        <v>89</v>
      </c>
      <c r="G19" s="85">
        <v>0</v>
      </c>
      <c r="H19" s="84" t="s">
        <v>89</v>
      </c>
      <c r="I19" s="85">
        <v>0</v>
      </c>
      <c r="J19" s="84" t="s">
        <v>89</v>
      </c>
      <c r="K19" s="86">
        <f>B19+E19+G19+I19</f>
        <v>0</v>
      </c>
      <c r="L19" s="87" t="s">
        <v>89</v>
      </c>
      <c r="M19" s="1"/>
      <c r="N19" s="25"/>
    </row>
    <row r="20" spans="1:14" ht="6" customHeight="1" thickBot="1" x14ac:dyDescent="0.25">
      <c r="A20" s="1"/>
      <c r="B20" s="1"/>
      <c r="C20" s="1"/>
      <c r="D20" s="1"/>
      <c r="E20" s="1"/>
      <c r="F20" s="1"/>
      <c r="G20" s="1"/>
      <c r="H20" s="1"/>
      <c r="I20" s="1"/>
      <c r="J20" s="1"/>
      <c r="K20" s="1"/>
      <c r="L20" s="1"/>
      <c r="M20" s="1"/>
      <c r="N20" s="25"/>
    </row>
    <row r="21" spans="1:14" ht="14.5" x14ac:dyDescent="0.2">
      <c r="A21" s="1"/>
      <c r="B21" s="826" t="s">
        <v>84</v>
      </c>
      <c r="C21" s="827"/>
      <c r="D21" s="828"/>
      <c r="E21" s="828" t="s">
        <v>85</v>
      </c>
      <c r="F21" s="828"/>
      <c r="G21" s="828" t="s">
        <v>86</v>
      </c>
      <c r="H21" s="828"/>
      <c r="I21" s="828" t="s">
        <v>87</v>
      </c>
      <c r="J21" s="828"/>
      <c r="K21" s="828" t="s">
        <v>88</v>
      </c>
      <c r="L21" s="829"/>
      <c r="M21" s="1"/>
      <c r="N21" s="25"/>
    </row>
    <row r="22" spans="1:14" ht="15.5" x14ac:dyDescent="0.2">
      <c r="A22" s="1">
        <v>2</v>
      </c>
      <c r="B22" s="817">
        <f>INDEX(D73:D86,M16)</f>
        <v>0</v>
      </c>
      <c r="C22" s="818"/>
      <c r="D22" s="819"/>
      <c r="E22" s="819">
        <f>INDEX(E73:E86,M16)</f>
        <v>0</v>
      </c>
      <c r="F22" s="819"/>
      <c r="G22" s="819">
        <f>INDEX(F73:F86,M16)</f>
        <v>0</v>
      </c>
      <c r="H22" s="819"/>
      <c r="I22" s="819">
        <f>INDEX(G73:G86,M16)</f>
        <v>0</v>
      </c>
      <c r="J22" s="819"/>
      <c r="K22" s="840">
        <f>B22*B23+E22*E23+G22*G23+I22*I23</f>
        <v>0</v>
      </c>
      <c r="L22" s="841"/>
      <c r="M22" s="1"/>
      <c r="N22" s="25"/>
    </row>
    <row r="23" spans="1:14" ht="19" thickBot="1" x14ac:dyDescent="0.5">
      <c r="A23" s="1"/>
      <c r="B23" s="824">
        <v>0</v>
      </c>
      <c r="C23" s="825"/>
      <c r="D23" s="84" t="s">
        <v>89</v>
      </c>
      <c r="E23" s="85">
        <v>0</v>
      </c>
      <c r="F23" s="84" t="s">
        <v>89</v>
      </c>
      <c r="G23" s="85">
        <v>0</v>
      </c>
      <c r="H23" s="84" t="s">
        <v>89</v>
      </c>
      <c r="I23" s="85">
        <v>0</v>
      </c>
      <c r="J23" s="84" t="s">
        <v>89</v>
      </c>
      <c r="K23" s="86">
        <f>B23+E23+G23+I23</f>
        <v>0</v>
      </c>
      <c r="L23" s="87" t="s">
        <v>89</v>
      </c>
      <c r="M23" s="1"/>
      <c r="N23" s="25"/>
    </row>
    <row r="24" spans="1:14" ht="6" customHeight="1" thickBot="1" x14ac:dyDescent="0.55000000000000004">
      <c r="A24" s="1"/>
      <c r="B24" s="88"/>
      <c r="C24" s="88"/>
      <c r="D24" s="89"/>
      <c r="E24" s="90"/>
      <c r="F24" s="89"/>
      <c r="G24" s="90"/>
      <c r="H24" s="89"/>
      <c r="I24" s="90"/>
      <c r="J24" s="89"/>
      <c r="K24" s="91"/>
      <c r="L24" s="89"/>
      <c r="M24" s="1"/>
      <c r="N24" s="25"/>
    </row>
    <row r="25" spans="1:14" ht="8" customHeight="1" x14ac:dyDescent="0.5">
      <c r="A25" s="1"/>
      <c r="B25" s="92" t="s">
        <v>90</v>
      </c>
      <c r="C25" s="93"/>
      <c r="D25" s="94"/>
      <c r="E25" s="95"/>
      <c r="F25" s="94"/>
      <c r="G25" s="95"/>
      <c r="H25" s="94"/>
      <c r="I25" s="95"/>
      <c r="J25" s="94"/>
      <c r="K25" s="830" t="s">
        <v>55</v>
      </c>
      <c r="L25" s="831"/>
      <c r="M25" s="1"/>
      <c r="N25" s="25"/>
    </row>
    <row r="26" spans="1:14" ht="8" customHeight="1" x14ac:dyDescent="0.2">
      <c r="A26" s="1"/>
      <c r="B26" s="834"/>
      <c r="C26" s="835"/>
      <c r="D26" s="835"/>
      <c r="E26" s="835"/>
      <c r="F26" s="835"/>
      <c r="G26" s="835"/>
      <c r="H26" s="835"/>
      <c r="I26" s="835"/>
      <c r="J26" s="835"/>
      <c r="K26" s="832"/>
      <c r="L26" s="833"/>
      <c r="M26" s="1"/>
      <c r="N26" s="25"/>
    </row>
    <row r="27" spans="1:14" ht="38.4" customHeight="1" thickBot="1" x14ac:dyDescent="0.55000000000000004">
      <c r="A27" s="1"/>
      <c r="B27" s="836"/>
      <c r="C27" s="837"/>
      <c r="D27" s="837"/>
      <c r="E27" s="837"/>
      <c r="F27" s="837"/>
      <c r="G27" s="837"/>
      <c r="H27" s="837"/>
      <c r="I27" s="837"/>
      <c r="J27" s="837"/>
      <c r="K27" s="838">
        <f>K18+K22</f>
        <v>0</v>
      </c>
      <c r="L27" s="839"/>
      <c r="M27" s="1"/>
      <c r="N27" s="25"/>
    </row>
    <row r="28" spans="1:14" ht="6" customHeight="1" x14ac:dyDescent="0.5">
      <c r="A28" s="1"/>
      <c r="B28" s="88"/>
      <c r="C28" s="88"/>
      <c r="D28" s="89"/>
      <c r="E28" s="90"/>
      <c r="F28" s="89"/>
      <c r="G28" s="90"/>
      <c r="H28" s="89"/>
      <c r="I28" s="90"/>
      <c r="J28" s="89"/>
      <c r="K28" s="91"/>
      <c r="L28" s="89"/>
      <c r="M28" s="1"/>
      <c r="N28" s="25"/>
    </row>
    <row r="29" spans="1:14" ht="16" x14ac:dyDescent="0.2">
      <c r="A29" s="96" t="s">
        <v>91</v>
      </c>
      <c r="B29" s="1"/>
      <c r="C29" s="1"/>
      <c r="D29" s="573" t="s">
        <v>92</v>
      </c>
      <c r="E29" s="573"/>
      <c r="F29" s="573"/>
      <c r="G29" s="573"/>
      <c r="H29" s="573"/>
      <c r="I29" s="573"/>
      <c r="J29" s="573"/>
      <c r="K29" s="573"/>
      <c r="L29" s="573"/>
      <c r="M29" s="1"/>
      <c r="N29" s="25"/>
    </row>
    <row r="30" spans="1:14" ht="14.5" x14ac:dyDescent="0.2">
      <c r="A30" s="97"/>
      <c r="B30" s="822" t="s">
        <v>93</v>
      </c>
      <c r="C30" s="822"/>
      <c r="D30" s="822"/>
      <c r="E30" s="822"/>
      <c r="F30" s="822"/>
      <c r="G30" s="822"/>
      <c r="H30" s="822"/>
      <c r="I30" s="822"/>
      <c r="J30" s="822"/>
      <c r="K30" s="822"/>
      <c r="L30" s="822"/>
      <c r="M30" s="1"/>
      <c r="N30" s="25"/>
    </row>
    <row r="31" spans="1:14" ht="14.5" x14ac:dyDescent="0.2">
      <c r="A31" s="97"/>
      <c r="B31" s="822" t="s">
        <v>94</v>
      </c>
      <c r="C31" s="822"/>
      <c r="D31" s="822"/>
      <c r="E31" s="822"/>
      <c r="F31" s="822"/>
      <c r="G31" s="822"/>
      <c r="H31" s="822"/>
      <c r="I31" s="822"/>
      <c r="J31" s="822"/>
      <c r="K31" s="822"/>
      <c r="L31" s="822"/>
      <c r="M31" s="1"/>
      <c r="N31" s="25"/>
    </row>
    <row r="32" spans="1:14" ht="14.5" x14ac:dyDescent="0.2">
      <c r="A32" s="97"/>
      <c r="B32" s="846" t="s">
        <v>95</v>
      </c>
      <c r="C32" s="846"/>
      <c r="D32" s="846"/>
      <c r="E32" s="846"/>
      <c r="F32" s="846"/>
      <c r="G32" s="846"/>
      <c r="H32" s="846"/>
      <c r="I32" s="846"/>
      <c r="J32" s="846"/>
      <c r="K32" s="846"/>
      <c r="L32" s="846"/>
      <c r="M32" s="1"/>
      <c r="N32" s="25"/>
    </row>
    <row r="33" spans="1:14" ht="14.5" x14ac:dyDescent="0.2">
      <c r="A33" s="97"/>
      <c r="B33" s="822" t="s">
        <v>96</v>
      </c>
      <c r="C33" s="822"/>
      <c r="D33" s="822"/>
      <c r="E33" s="822"/>
      <c r="F33" s="822"/>
      <c r="G33" s="822"/>
      <c r="H33" s="822"/>
      <c r="I33" s="822"/>
      <c r="J33" s="822"/>
      <c r="K33" s="822"/>
      <c r="L33" s="822"/>
      <c r="M33" s="1"/>
      <c r="N33" s="25"/>
    </row>
    <row r="34" spans="1:14" ht="6" customHeight="1" x14ac:dyDescent="0.2">
      <c r="A34" s="1"/>
      <c r="B34" s="1"/>
      <c r="C34" s="1"/>
      <c r="D34" s="1"/>
      <c r="E34" s="1"/>
      <c r="F34" s="1"/>
      <c r="G34" s="1"/>
      <c r="H34" s="1"/>
      <c r="I34" s="1"/>
      <c r="J34" s="1"/>
      <c r="K34" s="1"/>
      <c r="L34" s="1"/>
      <c r="M34" s="1"/>
      <c r="N34" s="25"/>
    </row>
    <row r="35" spans="1:14" ht="29" customHeight="1" x14ac:dyDescent="0.2">
      <c r="A35" s="76" t="b">
        <v>0</v>
      </c>
      <c r="B35" s="77"/>
      <c r="C35" s="739" t="s">
        <v>97</v>
      </c>
      <c r="D35" s="739"/>
      <c r="E35" s="739"/>
      <c r="F35" s="847" t="s">
        <v>147</v>
      </c>
      <c r="G35" s="847"/>
      <c r="H35" s="847"/>
      <c r="I35" s="847"/>
      <c r="J35" s="847"/>
      <c r="K35" s="847"/>
      <c r="L35" s="847"/>
      <c r="M35" s="1"/>
      <c r="N35" s="25"/>
    </row>
    <row r="36" spans="1:14" ht="6" customHeight="1" thickBot="1" x14ac:dyDescent="0.25">
      <c r="A36" s="1"/>
      <c r="B36" s="1"/>
      <c r="C36" s="1"/>
      <c r="D36" s="1"/>
      <c r="E36" s="1"/>
      <c r="F36" s="1"/>
      <c r="G36" s="1"/>
      <c r="H36" s="1"/>
      <c r="I36" s="1"/>
      <c r="J36" s="1"/>
      <c r="K36" s="1"/>
      <c r="L36" s="1"/>
      <c r="M36" s="1"/>
      <c r="N36" s="25"/>
    </row>
    <row r="37" spans="1:14" ht="14.5" x14ac:dyDescent="0.2">
      <c r="A37" s="1"/>
      <c r="B37" s="98"/>
      <c r="C37" s="99" t="s">
        <v>99</v>
      </c>
      <c r="D37" s="848" t="s">
        <v>100</v>
      </c>
      <c r="E37" s="848"/>
      <c r="F37" s="848"/>
      <c r="G37" s="848"/>
      <c r="H37" s="848"/>
      <c r="I37" s="849" t="s">
        <v>101</v>
      </c>
      <c r="J37" s="850"/>
      <c r="K37" s="850"/>
      <c r="L37" s="851"/>
      <c r="M37" s="1"/>
      <c r="N37" s="25"/>
    </row>
    <row r="38" spans="1:14" ht="16" x14ac:dyDescent="0.2">
      <c r="A38" s="76" t="b">
        <v>0</v>
      </c>
      <c r="B38" s="100">
        <v>1</v>
      </c>
      <c r="C38" s="101"/>
      <c r="D38" s="842"/>
      <c r="E38" s="842"/>
      <c r="F38" s="842"/>
      <c r="G38" s="842"/>
      <c r="H38" s="842"/>
      <c r="I38" s="843"/>
      <c r="J38" s="843"/>
      <c r="K38" s="843"/>
      <c r="L38" s="843"/>
      <c r="M38" s="1"/>
      <c r="N38" s="25"/>
    </row>
    <row r="39" spans="1:14" ht="16" x14ac:dyDescent="0.2">
      <c r="A39" s="76" t="b">
        <v>0</v>
      </c>
      <c r="B39" s="102">
        <v>2</v>
      </c>
      <c r="C39" s="103"/>
      <c r="D39" s="844"/>
      <c r="E39" s="844"/>
      <c r="F39" s="844"/>
      <c r="G39" s="844"/>
      <c r="H39" s="844"/>
      <c r="I39" s="845"/>
      <c r="J39" s="845"/>
      <c r="K39" s="845"/>
      <c r="L39" s="845"/>
      <c r="M39" s="1"/>
      <c r="N39" s="25"/>
    </row>
    <row r="40" spans="1:14" ht="16" x14ac:dyDescent="0.2">
      <c r="A40" s="76" t="b">
        <v>0</v>
      </c>
      <c r="B40" s="100">
        <v>3</v>
      </c>
      <c r="C40" s="101"/>
      <c r="D40" s="842"/>
      <c r="E40" s="842"/>
      <c r="F40" s="842"/>
      <c r="G40" s="842"/>
      <c r="H40" s="842"/>
      <c r="I40" s="843"/>
      <c r="J40" s="843"/>
      <c r="K40" s="843"/>
      <c r="L40" s="843"/>
      <c r="M40" s="1"/>
      <c r="N40" s="25"/>
    </row>
    <row r="41" spans="1:14" ht="16" x14ac:dyDescent="0.2">
      <c r="A41" s="76" t="b">
        <v>0</v>
      </c>
      <c r="B41" s="102">
        <v>4</v>
      </c>
      <c r="C41" s="103"/>
      <c r="D41" s="844"/>
      <c r="E41" s="844"/>
      <c r="F41" s="844"/>
      <c r="G41" s="844"/>
      <c r="H41" s="844"/>
      <c r="I41" s="845"/>
      <c r="J41" s="845"/>
      <c r="K41" s="845"/>
      <c r="L41" s="845"/>
      <c r="M41" s="1"/>
      <c r="N41" s="25"/>
    </row>
    <row r="42" spans="1:14" ht="16" x14ac:dyDescent="0.2">
      <c r="A42" s="76" t="b">
        <v>0</v>
      </c>
      <c r="B42" s="100">
        <v>5</v>
      </c>
      <c r="C42" s="101"/>
      <c r="D42" s="852"/>
      <c r="E42" s="853"/>
      <c r="F42" s="853"/>
      <c r="G42" s="853"/>
      <c r="H42" s="854"/>
      <c r="I42" s="855"/>
      <c r="J42" s="856"/>
      <c r="K42" s="856"/>
      <c r="L42" s="857"/>
      <c r="M42" s="1"/>
      <c r="N42" s="25"/>
    </row>
    <row r="43" spans="1:14" ht="16" x14ac:dyDescent="0.2">
      <c r="A43" s="76" t="b">
        <v>0</v>
      </c>
      <c r="B43" s="102">
        <v>6</v>
      </c>
      <c r="C43" s="103"/>
      <c r="D43" s="858"/>
      <c r="E43" s="859"/>
      <c r="F43" s="859"/>
      <c r="G43" s="859"/>
      <c r="H43" s="860"/>
      <c r="I43" s="861"/>
      <c r="J43" s="862"/>
      <c r="K43" s="862"/>
      <c r="L43" s="863"/>
      <c r="M43" s="1"/>
      <c r="N43" s="25"/>
    </row>
    <row r="44" spans="1:14" ht="16" x14ac:dyDescent="0.2">
      <c r="A44" s="76" t="b">
        <v>0</v>
      </c>
      <c r="B44" s="100">
        <v>7</v>
      </c>
      <c r="C44" s="101"/>
      <c r="D44" s="852"/>
      <c r="E44" s="853"/>
      <c r="F44" s="853"/>
      <c r="G44" s="853"/>
      <c r="H44" s="854"/>
      <c r="I44" s="855"/>
      <c r="J44" s="856"/>
      <c r="K44" s="856"/>
      <c r="L44" s="857"/>
      <c r="M44" s="1"/>
      <c r="N44" s="25"/>
    </row>
    <row r="45" spans="1:14" ht="16" x14ac:dyDescent="0.2">
      <c r="A45" s="76" t="b">
        <v>0</v>
      </c>
      <c r="B45" s="102">
        <v>8</v>
      </c>
      <c r="C45" s="103"/>
      <c r="D45" s="858"/>
      <c r="E45" s="859"/>
      <c r="F45" s="859"/>
      <c r="G45" s="859"/>
      <c r="H45" s="860"/>
      <c r="I45" s="861"/>
      <c r="J45" s="862"/>
      <c r="K45" s="862"/>
      <c r="L45" s="863"/>
      <c r="M45" s="1"/>
      <c r="N45" s="25"/>
    </row>
    <row r="46" spans="1:14" ht="16" x14ac:dyDescent="0.2">
      <c r="A46" s="76" t="b">
        <v>0</v>
      </c>
      <c r="B46" s="100">
        <v>9</v>
      </c>
      <c r="C46" s="101"/>
      <c r="D46" s="852"/>
      <c r="E46" s="853"/>
      <c r="F46" s="853"/>
      <c r="G46" s="853"/>
      <c r="H46" s="854"/>
      <c r="I46" s="855"/>
      <c r="J46" s="856"/>
      <c r="K46" s="856"/>
      <c r="L46" s="857"/>
      <c r="M46" s="1"/>
      <c r="N46" s="25"/>
    </row>
    <row r="47" spans="1:14" ht="16" x14ac:dyDescent="0.2">
      <c r="A47" s="76" t="b">
        <v>0</v>
      </c>
      <c r="B47" s="102">
        <v>10</v>
      </c>
      <c r="C47" s="103"/>
      <c r="D47" s="858"/>
      <c r="E47" s="859"/>
      <c r="F47" s="859"/>
      <c r="G47" s="859"/>
      <c r="H47" s="860"/>
      <c r="I47" s="861"/>
      <c r="J47" s="862"/>
      <c r="K47" s="862"/>
      <c r="L47" s="863"/>
      <c r="M47" s="1"/>
      <c r="N47" s="25"/>
    </row>
    <row r="48" spans="1:14" ht="16" x14ac:dyDescent="0.2">
      <c r="A48" s="76" t="b">
        <v>0</v>
      </c>
      <c r="B48" s="100">
        <v>11</v>
      </c>
      <c r="C48" s="101"/>
      <c r="D48" s="852"/>
      <c r="E48" s="853"/>
      <c r="F48" s="853"/>
      <c r="G48" s="853"/>
      <c r="H48" s="854"/>
      <c r="I48" s="855"/>
      <c r="J48" s="856"/>
      <c r="K48" s="856"/>
      <c r="L48" s="857"/>
      <c r="M48" s="1"/>
      <c r="N48" s="25"/>
    </row>
    <row r="49" spans="1:14" ht="16" x14ac:dyDescent="0.2">
      <c r="A49" s="76" t="b">
        <v>0</v>
      </c>
      <c r="B49" s="102">
        <v>12</v>
      </c>
      <c r="C49" s="103"/>
      <c r="D49" s="858"/>
      <c r="E49" s="859"/>
      <c r="F49" s="859"/>
      <c r="G49" s="859"/>
      <c r="H49" s="860"/>
      <c r="I49" s="861"/>
      <c r="J49" s="862"/>
      <c r="K49" s="862"/>
      <c r="L49" s="863"/>
      <c r="M49" s="1"/>
      <c r="N49" s="25"/>
    </row>
    <row r="50" spans="1:14" ht="16" x14ac:dyDescent="0.2">
      <c r="A50" s="76" t="b">
        <v>0</v>
      </c>
      <c r="B50" s="100">
        <v>13</v>
      </c>
      <c r="C50" s="101"/>
      <c r="D50" s="852"/>
      <c r="E50" s="853"/>
      <c r="F50" s="853"/>
      <c r="G50" s="853"/>
      <c r="H50" s="854"/>
      <c r="I50" s="855"/>
      <c r="J50" s="856"/>
      <c r="K50" s="856"/>
      <c r="L50" s="857"/>
      <c r="M50" s="1"/>
      <c r="N50" s="25"/>
    </row>
    <row r="51" spans="1:14" ht="16" x14ac:dyDescent="0.2">
      <c r="A51" s="76" t="b">
        <v>0</v>
      </c>
      <c r="B51" s="102">
        <v>14</v>
      </c>
      <c r="C51" s="103"/>
      <c r="D51" s="858"/>
      <c r="E51" s="859"/>
      <c r="F51" s="859"/>
      <c r="G51" s="859"/>
      <c r="H51" s="860"/>
      <c r="I51" s="861"/>
      <c r="J51" s="862"/>
      <c r="K51" s="862"/>
      <c r="L51" s="863"/>
      <c r="M51" s="1"/>
      <c r="N51" s="25"/>
    </row>
    <row r="52" spans="1:14" ht="16" x14ac:dyDescent="0.2">
      <c r="A52" s="76" t="b">
        <v>0</v>
      </c>
      <c r="B52" s="100">
        <v>15</v>
      </c>
      <c r="C52" s="101"/>
      <c r="D52" s="852"/>
      <c r="E52" s="853"/>
      <c r="F52" s="853"/>
      <c r="G52" s="853"/>
      <c r="H52" s="854"/>
      <c r="I52" s="855"/>
      <c r="J52" s="856"/>
      <c r="K52" s="856"/>
      <c r="L52" s="857"/>
      <c r="M52" s="1"/>
      <c r="N52" s="25"/>
    </row>
    <row r="53" spans="1:14" ht="16" x14ac:dyDescent="0.2">
      <c r="A53" s="76" t="b">
        <v>0</v>
      </c>
      <c r="B53" s="102">
        <v>16</v>
      </c>
      <c r="C53" s="103"/>
      <c r="D53" s="858"/>
      <c r="E53" s="859"/>
      <c r="F53" s="859"/>
      <c r="G53" s="859"/>
      <c r="H53" s="860"/>
      <c r="I53" s="861"/>
      <c r="J53" s="862"/>
      <c r="K53" s="862"/>
      <c r="L53" s="863"/>
      <c r="M53" s="1"/>
      <c r="N53" s="25"/>
    </row>
    <row r="54" spans="1:14" ht="16" x14ac:dyDescent="0.2">
      <c r="A54" s="76" t="b">
        <v>0</v>
      </c>
      <c r="B54" s="100">
        <v>17</v>
      </c>
      <c r="C54" s="101"/>
      <c r="D54" s="852"/>
      <c r="E54" s="853"/>
      <c r="F54" s="853"/>
      <c r="G54" s="853"/>
      <c r="H54" s="854"/>
      <c r="I54" s="855"/>
      <c r="J54" s="856"/>
      <c r="K54" s="856"/>
      <c r="L54" s="857"/>
      <c r="M54" s="1"/>
      <c r="N54" s="25"/>
    </row>
    <row r="55" spans="1:14" ht="16" x14ac:dyDescent="0.2">
      <c r="A55" s="76" t="b">
        <v>0</v>
      </c>
      <c r="B55" s="102">
        <v>18</v>
      </c>
      <c r="C55" s="103"/>
      <c r="D55" s="858"/>
      <c r="E55" s="859"/>
      <c r="F55" s="859"/>
      <c r="G55" s="859"/>
      <c r="H55" s="860"/>
      <c r="I55" s="861"/>
      <c r="J55" s="862"/>
      <c r="K55" s="862"/>
      <c r="L55" s="863"/>
      <c r="M55" s="1"/>
      <c r="N55" s="25"/>
    </row>
    <row r="56" spans="1:14" ht="16" x14ac:dyDescent="0.2">
      <c r="A56" s="76" t="b">
        <v>0</v>
      </c>
      <c r="B56" s="100">
        <v>19</v>
      </c>
      <c r="C56" s="101"/>
      <c r="D56" s="852"/>
      <c r="E56" s="853"/>
      <c r="F56" s="853"/>
      <c r="G56" s="853"/>
      <c r="H56" s="854"/>
      <c r="I56" s="855"/>
      <c r="J56" s="856"/>
      <c r="K56" s="856"/>
      <c r="L56" s="857"/>
      <c r="M56" s="1"/>
      <c r="N56" s="25"/>
    </row>
    <row r="57" spans="1:14" ht="16" x14ac:dyDescent="0.2">
      <c r="A57" s="76" t="b">
        <v>0</v>
      </c>
      <c r="B57" s="102">
        <v>20</v>
      </c>
      <c r="C57" s="103"/>
      <c r="D57" s="858"/>
      <c r="E57" s="859"/>
      <c r="F57" s="859"/>
      <c r="G57" s="859"/>
      <c r="H57" s="860"/>
      <c r="I57" s="861"/>
      <c r="J57" s="862"/>
      <c r="K57" s="862"/>
      <c r="L57" s="863"/>
      <c r="M57" s="1"/>
      <c r="N57" s="25"/>
    </row>
    <row r="58" spans="1:14" ht="16" x14ac:dyDescent="0.2">
      <c r="A58" s="76" t="b">
        <v>0</v>
      </c>
      <c r="B58" s="100">
        <v>21</v>
      </c>
      <c r="C58" s="101"/>
      <c r="D58" s="852"/>
      <c r="E58" s="853"/>
      <c r="F58" s="853"/>
      <c r="G58" s="853"/>
      <c r="H58" s="854"/>
      <c r="I58" s="855"/>
      <c r="J58" s="856"/>
      <c r="K58" s="856"/>
      <c r="L58" s="857"/>
      <c r="M58" s="1"/>
      <c r="N58" s="25"/>
    </row>
    <row r="59" spans="1:14" ht="16" x14ac:dyDescent="0.2">
      <c r="A59" s="76" t="b">
        <v>0</v>
      </c>
      <c r="B59" s="102">
        <v>22</v>
      </c>
      <c r="C59" s="103"/>
      <c r="D59" s="858"/>
      <c r="E59" s="859"/>
      <c r="F59" s="859"/>
      <c r="G59" s="859"/>
      <c r="H59" s="860"/>
      <c r="I59" s="861"/>
      <c r="J59" s="862"/>
      <c r="K59" s="862"/>
      <c r="L59" s="863"/>
      <c r="M59" s="1"/>
      <c r="N59" s="25"/>
    </row>
    <row r="60" spans="1:14" ht="16" x14ac:dyDescent="0.2">
      <c r="A60" s="76" t="b">
        <v>0</v>
      </c>
      <c r="B60" s="100">
        <v>23</v>
      </c>
      <c r="C60" s="101"/>
      <c r="D60" s="852"/>
      <c r="E60" s="853"/>
      <c r="F60" s="853"/>
      <c r="G60" s="853"/>
      <c r="H60" s="854"/>
      <c r="I60" s="855"/>
      <c r="J60" s="856"/>
      <c r="K60" s="856"/>
      <c r="L60" s="857"/>
      <c r="M60" s="1"/>
      <c r="N60" s="25"/>
    </row>
    <row r="61" spans="1:14" ht="16" x14ac:dyDescent="0.2">
      <c r="A61" s="76" t="b">
        <v>0</v>
      </c>
      <c r="B61" s="102">
        <v>24</v>
      </c>
      <c r="C61" s="103"/>
      <c r="D61" s="858"/>
      <c r="E61" s="859"/>
      <c r="F61" s="859"/>
      <c r="G61" s="859"/>
      <c r="H61" s="860"/>
      <c r="I61" s="861"/>
      <c r="J61" s="862"/>
      <c r="K61" s="862"/>
      <c r="L61" s="863"/>
      <c r="M61" s="1"/>
      <c r="N61" s="25"/>
    </row>
    <row r="62" spans="1:14" ht="16" x14ac:dyDescent="0.2">
      <c r="A62" s="76" t="b">
        <v>0</v>
      </c>
      <c r="B62" s="100">
        <v>25</v>
      </c>
      <c r="C62" s="101"/>
      <c r="D62" s="852"/>
      <c r="E62" s="853"/>
      <c r="F62" s="853"/>
      <c r="G62" s="853"/>
      <c r="H62" s="854"/>
      <c r="I62" s="855"/>
      <c r="J62" s="856"/>
      <c r="K62" s="856"/>
      <c r="L62" s="857"/>
      <c r="M62" s="1"/>
      <c r="N62" s="25"/>
    </row>
    <row r="63" spans="1:14" ht="16" x14ac:dyDescent="0.2">
      <c r="A63" s="76" t="b">
        <v>0</v>
      </c>
      <c r="B63" s="102">
        <v>26</v>
      </c>
      <c r="C63" s="103"/>
      <c r="D63" s="858"/>
      <c r="E63" s="859"/>
      <c r="F63" s="859"/>
      <c r="G63" s="859"/>
      <c r="H63" s="860"/>
      <c r="I63" s="861"/>
      <c r="J63" s="862"/>
      <c r="K63" s="862"/>
      <c r="L63" s="863"/>
      <c r="M63" s="1"/>
      <c r="N63" s="25"/>
    </row>
    <row r="64" spans="1:14" ht="16" x14ac:dyDescent="0.2">
      <c r="A64" s="76" t="b">
        <v>0</v>
      </c>
      <c r="B64" s="100">
        <v>27</v>
      </c>
      <c r="C64" s="101"/>
      <c r="D64" s="852"/>
      <c r="E64" s="853"/>
      <c r="F64" s="853"/>
      <c r="G64" s="853"/>
      <c r="H64" s="854"/>
      <c r="I64" s="855"/>
      <c r="J64" s="856"/>
      <c r="K64" s="856"/>
      <c r="L64" s="857"/>
      <c r="M64" s="1"/>
      <c r="N64" s="25"/>
    </row>
    <row r="65" spans="1:14" ht="16" x14ac:dyDescent="0.2">
      <c r="A65" s="76" t="b">
        <v>0</v>
      </c>
      <c r="B65" s="102">
        <v>28</v>
      </c>
      <c r="C65" s="103"/>
      <c r="D65" s="858"/>
      <c r="E65" s="859"/>
      <c r="F65" s="859"/>
      <c r="G65" s="859"/>
      <c r="H65" s="860"/>
      <c r="I65" s="861"/>
      <c r="J65" s="862"/>
      <c r="K65" s="862"/>
      <c r="L65" s="863"/>
      <c r="M65" s="1"/>
      <c r="N65" s="25"/>
    </row>
    <row r="66" spans="1:14" ht="16" x14ac:dyDescent="0.2">
      <c r="A66" s="76" t="b">
        <v>0</v>
      </c>
      <c r="B66" s="100">
        <v>29</v>
      </c>
      <c r="C66" s="101"/>
      <c r="D66" s="852"/>
      <c r="E66" s="853"/>
      <c r="F66" s="853"/>
      <c r="G66" s="853"/>
      <c r="H66" s="854"/>
      <c r="I66" s="855"/>
      <c r="J66" s="856"/>
      <c r="K66" s="856"/>
      <c r="L66" s="857"/>
      <c r="M66" s="1"/>
      <c r="N66" s="25"/>
    </row>
    <row r="67" spans="1:14" ht="16.5" thickBot="1" x14ac:dyDescent="0.25">
      <c r="A67" s="76" t="b">
        <v>0</v>
      </c>
      <c r="B67" s="104">
        <v>30</v>
      </c>
      <c r="C67" s="103"/>
      <c r="D67" s="858"/>
      <c r="E67" s="859"/>
      <c r="F67" s="859"/>
      <c r="G67" s="859"/>
      <c r="H67" s="860"/>
      <c r="I67" s="861"/>
      <c r="J67" s="862"/>
      <c r="K67" s="862"/>
      <c r="L67" s="863"/>
      <c r="M67" s="1"/>
      <c r="N67" s="25"/>
    </row>
    <row r="68" spans="1:14" ht="6" customHeight="1" x14ac:dyDescent="0.2">
      <c r="A68" s="1"/>
      <c r="B68" s="1"/>
      <c r="C68" s="1"/>
      <c r="D68" s="1"/>
      <c r="E68" s="1"/>
      <c r="F68" s="635"/>
      <c r="G68" s="635"/>
      <c r="H68" s="635"/>
      <c r="I68" s="635"/>
      <c r="J68" s="635"/>
      <c r="K68" s="635"/>
      <c r="L68" s="635"/>
      <c r="M68" s="1"/>
      <c r="N68" s="25"/>
    </row>
    <row r="69" spans="1:14" ht="15" thickBot="1" x14ac:dyDescent="0.25">
      <c r="A69" s="1"/>
      <c r="B69" s="50" t="s">
        <v>57</v>
      </c>
      <c r="C69" s="50"/>
      <c r="E69" s="1"/>
      <c r="F69" s="1"/>
      <c r="G69" s="1"/>
      <c r="H69" s="1"/>
      <c r="I69" s="1"/>
      <c r="J69" s="1"/>
      <c r="K69" s="1"/>
      <c r="L69" s="1"/>
      <c r="M69" s="1"/>
      <c r="N69" s="25"/>
    </row>
    <row r="70" spans="1:14" ht="31.5" customHeight="1" thickBot="1" x14ac:dyDescent="0.25">
      <c r="A70" s="1"/>
      <c r="B70" s="56" t="s">
        <v>58</v>
      </c>
      <c r="C70" s="57"/>
      <c r="D70" s="864"/>
      <c r="E70" s="865"/>
      <c r="F70" s="51" t="s">
        <v>102</v>
      </c>
      <c r="G70" s="53"/>
      <c r="H70" s="866"/>
      <c r="I70" s="867"/>
      <c r="J70" s="56" t="s">
        <v>59</v>
      </c>
      <c r="K70" s="57"/>
      <c r="L70" s="58"/>
      <c r="M70" s="1"/>
      <c r="N70" s="25"/>
    </row>
    <row r="71" spans="1:14" ht="6" customHeight="1" x14ac:dyDescent="0.2">
      <c r="N71" s="25"/>
    </row>
    <row r="72" spans="1:14" ht="49.25" customHeight="1" x14ac:dyDescent="0.2">
      <c r="A72" s="25"/>
      <c r="B72" s="25"/>
      <c r="C72" s="25"/>
      <c r="D72" s="25"/>
      <c r="E72" s="25"/>
      <c r="F72" s="25"/>
      <c r="G72" s="25"/>
      <c r="H72" s="25"/>
      <c r="I72" s="25"/>
      <c r="J72" s="25"/>
      <c r="K72" s="25"/>
      <c r="L72" s="25"/>
      <c r="M72" s="25"/>
      <c r="N72" s="25"/>
    </row>
    <row r="73" spans="1:14" ht="14.5" hidden="1" x14ac:dyDescent="0.2">
      <c r="B73" s="105" t="s">
        <v>103</v>
      </c>
      <c r="C73" s="106"/>
      <c r="D73" s="107">
        <v>0</v>
      </c>
      <c r="E73" s="107">
        <v>0</v>
      </c>
      <c r="F73" s="107">
        <v>0</v>
      </c>
      <c r="G73" s="107">
        <v>0</v>
      </c>
    </row>
    <row r="74" spans="1:14" hidden="1" x14ac:dyDescent="0.2">
      <c r="B74" s="105" t="s">
        <v>104</v>
      </c>
      <c r="C74" s="105"/>
      <c r="D74" s="107">
        <v>2805</v>
      </c>
      <c r="E74" s="107">
        <v>1992</v>
      </c>
      <c r="F74" s="107">
        <v>433</v>
      </c>
      <c r="G74" s="107">
        <v>3273</v>
      </c>
    </row>
    <row r="75" spans="1:14" hidden="1" x14ac:dyDescent="0.2">
      <c r="B75" s="105" t="s">
        <v>105</v>
      </c>
      <c r="C75" s="105"/>
      <c r="D75" s="107">
        <v>2805</v>
      </c>
      <c r="E75" s="107">
        <v>1992</v>
      </c>
      <c r="F75" s="107">
        <v>433</v>
      </c>
      <c r="G75" s="107">
        <v>3273</v>
      </c>
    </row>
    <row r="76" spans="1:14" hidden="1" x14ac:dyDescent="0.2">
      <c r="B76" s="105" t="s">
        <v>106</v>
      </c>
      <c r="C76" s="105"/>
      <c r="D76" s="107">
        <v>2805</v>
      </c>
      <c r="E76" s="107">
        <v>1992</v>
      </c>
      <c r="F76" s="107">
        <v>433</v>
      </c>
      <c r="G76" s="107">
        <v>3273</v>
      </c>
    </row>
    <row r="77" spans="1:14" hidden="1" x14ac:dyDescent="0.2">
      <c r="B77" s="105" t="s">
        <v>107</v>
      </c>
      <c r="C77" s="105"/>
      <c r="D77" s="107">
        <v>2805</v>
      </c>
      <c r="E77" s="107">
        <v>1992</v>
      </c>
      <c r="F77" s="107">
        <v>433</v>
      </c>
      <c r="G77" s="107">
        <v>3273</v>
      </c>
    </row>
    <row r="78" spans="1:14" hidden="1" x14ac:dyDescent="0.2">
      <c r="B78" s="105" t="s">
        <v>108</v>
      </c>
      <c r="C78" s="105"/>
      <c r="D78" s="107">
        <v>2805</v>
      </c>
      <c r="E78" s="107">
        <v>1992</v>
      </c>
      <c r="F78" s="107">
        <v>433</v>
      </c>
      <c r="G78" s="107">
        <v>3273</v>
      </c>
    </row>
    <row r="79" spans="1:14" hidden="1" x14ac:dyDescent="0.2">
      <c r="B79" s="105" t="s">
        <v>109</v>
      </c>
      <c r="C79" s="105"/>
      <c r="D79" s="107">
        <v>5657</v>
      </c>
      <c r="E79" s="107">
        <v>1992</v>
      </c>
      <c r="F79" s="107">
        <v>433</v>
      </c>
      <c r="G79" s="107">
        <v>7060</v>
      </c>
    </row>
    <row r="80" spans="1:14" hidden="1" x14ac:dyDescent="0.2">
      <c r="B80" s="105" t="s">
        <v>110</v>
      </c>
      <c r="C80" s="105"/>
      <c r="D80" s="107">
        <v>5657</v>
      </c>
      <c r="E80" s="107">
        <v>1992</v>
      </c>
      <c r="F80" s="107">
        <v>433</v>
      </c>
      <c r="G80" s="107">
        <v>7060</v>
      </c>
    </row>
    <row r="81" spans="2:7" hidden="1" x14ac:dyDescent="0.2">
      <c r="B81" s="105" t="s">
        <v>111</v>
      </c>
      <c r="C81" s="105"/>
      <c r="D81" s="107">
        <v>5358</v>
      </c>
      <c r="E81" s="107">
        <v>1992</v>
      </c>
      <c r="F81" s="107">
        <v>433</v>
      </c>
      <c r="G81" s="107">
        <v>6761</v>
      </c>
    </row>
    <row r="82" spans="2:7" hidden="1" x14ac:dyDescent="0.2">
      <c r="B82" s="105" t="s">
        <v>112</v>
      </c>
      <c r="C82" s="105"/>
      <c r="D82" s="107">
        <v>5937</v>
      </c>
      <c r="E82" s="107">
        <v>1992</v>
      </c>
      <c r="F82" s="107">
        <v>433</v>
      </c>
      <c r="G82" s="107">
        <v>7340</v>
      </c>
    </row>
    <row r="83" spans="2:7" hidden="1" x14ac:dyDescent="0.2">
      <c r="B83" s="105" t="s">
        <v>113</v>
      </c>
      <c r="C83" s="105"/>
      <c r="D83" s="107">
        <v>5937</v>
      </c>
      <c r="E83" s="107">
        <v>1992</v>
      </c>
      <c r="F83" s="107">
        <v>433</v>
      </c>
      <c r="G83" s="107">
        <v>7340</v>
      </c>
    </row>
    <row r="84" spans="2:7" ht="14.5" hidden="1" x14ac:dyDescent="0.2">
      <c r="B84" s="105" t="s">
        <v>114</v>
      </c>
      <c r="C84" s="106"/>
      <c r="D84" s="107">
        <v>6629</v>
      </c>
      <c r="E84" s="107">
        <v>2684</v>
      </c>
      <c r="F84" s="107">
        <v>1125</v>
      </c>
      <c r="G84" s="107">
        <v>8032</v>
      </c>
    </row>
    <row r="85" spans="2:7" ht="14.5" hidden="1" x14ac:dyDescent="0.2">
      <c r="B85" s="105" t="s">
        <v>115</v>
      </c>
      <c r="C85" s="106"/>
      <c r="D85" s="107">
        <v>6283</v>
      </c>
      <c r="E85" s="107">
        <v>2338</v>
      </c>
      <c r="F85" s="107">
        <v>779</v>
      </c>
      <c r="G85" s="107">
        <v>7686</v>
      </c>
    </row>
    <row r="86" spans="2:7" ht="14.5" hidden="1" x14ac:dyDescent="0.2">
      <c r="B86" s="105" t="s">
        <v>116</v>
      </c>
      <c r="C86" s="106"/>
      <c r="D86" s="107">
        <v>6283</v>
      </c>
      <c r="E86" s="107">
        <v>2338</v>
      </c>
      <c r="F86" s="107">
        <v>779</v>
      </c>
      <c r="G86" s="107">
        <v>7686</v>
      </c>
    </row>
    <row r="87" spans="2:7" hidden="1" x14ac:dyDescent="0.2"/>
  </sheetData>
  <sheetProtection sheet="1" objects="1" scenarios="1" formatCells="0"/>
  <mergeCells count="107">
    <mergeCell ref="F68:L68"/>
    <mergeCell ref="D70:E70"/>
    <mergeCell ref="H70:I70"/>
    <mergeCell ref="D65:H65"/>
    <mergeCell ref="I65:L65"/>
    <mergeCell ref="D66:H66"/>
    <mergeCell ref="I66:L66"/>
    <mergeCell ref="D67:H67"/>
    <mergeCell ref="I67:L67"/>
    <mergeCell ref="D62:H62"/>
    <mergeCell ref="I62:L62"/>
    <mergeCell ref="D63:H63"/>
    <mergeCell ref="I63:L63"/>
    <mergeCell ref="D64:H64"/>
    <mergeCell ref="I64:L64"/>
    <mergeCell ref="D59:H59"/>
    <mergeCell ref="I59:L59"/>
    <mergeCell ref="D60:H60"/>
    <mergeCell ref="I60:L60"/>
    <mergeCell ref="D61:H61"/>
    <mergeCell ref="I61:L61"/>
    <mergeCell ref="D56:H56"/>
    <mergeCell ref="I56:L56"/>
    <mergeCell ref="D57:H57"/>
    <mergeCell ref="I57:L57"/>
    <mergeCell ref="D58:H58"/>
    <mergeCell ref="I58:L58"/>
    <mergeCell ref="D53:H53"/>
    <mergeCell ref="I53:L53"/>
    <mergeCell ref="D54:H54"/>
    <mergeCell ref="I54:L54"/>
    <mergeCell ref="D55:H55"/>
    <mergeCell ref="I55:L55"/>
    <mergeCell ref="D50:H50"/>
    <mergeCell ref="I50:L50"/>
    <mergeCell ref="D51:H51"/>
    <mergeCell ref="I51:L51"/>
    <mergeCell ref="D52:H52"/>
    <mergeCell ref="I52:L52"/>
    <mergeCell ref="D47:H47"/>
    <mergeCell ref="I47:L47"/>
    <mergeCell ref="D48:H48"/>
    <mergeCell ref="I48:L48"/>
    <mergeCell ref="D49:H49"/>
    <mergeCell ref="I49:L49"/>
    <mergeCell ref="D44:H44"/>
    <mergeCell ref="I44:L44"/>
    <mergeCell ref="D45:H45"/>
    <mergeCell ref="I45:L45"/>
    <mergeCell ref="D46:H46"/>
    <mergeCell ref="I46:L46"/>
    <mergeCell ref="D41:H41"/>
    <mergeCell ref="I41:L41"/>
    <mergeCell ref="D42:H42"/>
    <mergeCell ref="I42:L42"/>
    <mergeCell ref="D43:H43"/>
    <mergeCell ref="I43:L43"/>
    <mergeCell ref="D38:H38"/>
    <mergeCell ref="I38:L38"/>
    <mergeCell ref="D39:H39"/>
    <mergeCell ref="I39:L39"/>
    <mergeCell ref="D40:H40"/>
    <mergeCell ref="I40:L40"/>
    <mergeCell ref="B31:L31"/>
    <mergeCell ref="B32:L32"/>
    <mergeCell ref="B33:L33"/>
    <mergeCell ref="C35:E35"/>
    <mergeCell ref="F35:L35"/>
    <mergeCell ref="D37:H37"/>
    <mergeCell ref="I37:L37"/>
    <mergeCell ref="K25:L26"/>
    <mergeCell ref="B26:J27"/>
    <mergeCell ref="K27:L27"/>
    <mergeCell ref="D29:L29"/>
    <mergeCell ref="B30:L30"/>
    <mergeCell ref="B21:D21"/>
    <mergeCell ref="E21:F21"/>
    <mergeCell ref="G21:H21"/>
    <mergeCell ref="I21:J21"/>
    <mergeCell ref="K21:L21"/>
    <mergeCell ref="B22:D22"/>
    <mergeCell ref="E22:F22"/>
    <mergeCell ref="G22:H22"/>
    <mergeCell ref="I22:J22"/>
    <mergeCell ref="K22:L22"/>
    <mergeCell ref="B19:C19"/>
    <mergeCell ref="C14:F14"/>
    <mergeCell ref="I14:J14"/>
    <mergeCell ref="B17:D17"/>
    <mergeCell ref="E17:F17"/>
    <mergeCell ref="G17:H17"/>
    <mergeCell ref="I17:J17"/>
    <mergeCell ref="K17:L17"/>
    <mergeCell ref="B23:C23"/>
    <mergeCell ref="C3:F3"/>
    <mergeCell ref="L3:M3"/>
    <mergeCell ref="C5:H5"/>
    <mergeCell ref="J5:L5"/>
    <mergeCell ref="C12:F12"/>
    <mergeCell ref="I12:J12"/>
    <mergeCell ref="B18:D18"/>
    <mergeCell ref="E18:F18"/>
    <mergeCell ref="G18:H18"/>
    <mergeCell ref="I18:J18"/>
    <mergeCell ref="K18:L18"/>
    <mergeCell ref="B8:L8"/>
    <mergeCell ref="B9:L9"/>
  </mergeCells>
  <phoneticPr fontId="1"/>
  <conditionalFormatting sqref="B35:C35">
    <cfRule type="expression" dxfId="275" priority="63">
      <formula>$A$35=TRUE</formula>
    </cfRule>
  </conditionalFormatting>
  <conditionalFormatting sqref="B38:D38 I38">
    <cfRule type="expression" dxfId="274" priority="62">
      <formula>$K$19&gt;=1</formula>
    </cfRule>
  </conditionalFormatting>
  <conditionalFormatting sqref="B39:D39 I39">
    <cfRule type="expression" dxfId="273" priority="61">
      <formula>$K$19&gt;=2</formula>
    </cfRule>
  </conditionalFormatting>
  <conditionalFormatting sqref="B40:D40 I40">
    <cfRule type="expression" dxfId="272" priority="60">
      <formula>$K$19&gt;=3</formula>
    </cfRule>
  </conditionalFormatting>
  <conditionalFormatting sqref="B41:D41 I41">
    <cfRule type="expression" dxfId="271" priority="59">
      <formula>$K$19&gt;=4</formula>
    </cfRule>
  </conditionalFormatting>
  <conditionalFormatting sqref="B42:D42 I42">
    <cfRule type="expression" dxfId="270" priority="58">
      <formula>$K$19&gt;=5</formula>
    </cfRule>
  </conditionalFormatting>
  <conditionalFormatting sqref="B43:D43 I43">
    <cfRule type="expression" dxfId="269" priority="57">
      <formula>$K$19&gt;=6</formula>
    </cfRule>
  </conditionalFormatting>
  <conditionalFormatting sqref="B44:D44 I44">
    <cfRule type="expression" dxfId="268" priority="56">
      <formula>$K$19&gt;=7</formula>
    </cfRule>
  </conditionalFormatting>
  <conditionalFormatting sqref="B45:D45 I45">
    <cfRule type="expression" dxfId="267" priority="55">
      <formula>$K$19&gt;=8</formula>
    </cfRule>
  </conditionalFormatting>
  <conditionalFormatting sqref="B46:D46 I46">
    <cfRule type="expression" dxfId="266" priority="54">
      <formula>$K$19&gt;=9</formula>
    </cfRule>
  </conditionalFormatting>
  <conditionalFormatting sqref="B47:D47 I47">
    <cfRule type="expression" dxfId="265" priority="53">
      <formula>$K$19&gt;=10</formula>
    </cfRule>
  </conditionalFormatting>
  <conditionalFormatting sqref="B48:D48 I48">
    <cfRule type="expression" dxfId="264" priority="52">
      <formula>$K$19&gt;=11</formula>
    </cfRule>
  </conditionalFormatting>
  <conditionalFormatting sqref="B49:D49 I49">
    <cfRule type="expression" dxfId="263" priority="51">
      <formula>$K$19&gt;=12</formula>
    </cfRule>
  </conditionalFormatting>
  <conditionalFormatting sqref="B50:D50 I50">
    <cfRule type="expression" dxfId="262" priority="50">
      <formula>$K$19&gt;=13</formula>
    </cfRule>
  </conditionalFormatting>
  <conditionalFormatting sqref="B51:D51 I51">
    <cfRule type="expression" dxfId="261" priority="49">
      <formula>$K$19&gt;=14</formula>
    </cfRule>
  </conditionalFormatting>
  <conditionalFormatting sqref="B52:D52 I52">
    <cfRule type="expression" dxfId="260" priority="48">
      <formula>$K$19&gt;=15</formula>
    </cfRule>
  </conditionalFormatting>
  <conditionalFormatting sqref="B53:D53 I53">
    <cfRule type="expression" dxfId="259" priority="47">
      <formula>$K$19&gt;=16</formula>
    </cfRule>
  </conditionalFormatting>
  <conditionalFormatting sqref="B54:D54 I54">
    <cfRule type="expression" dxfId="258" priority="46">
      <formula>$K$19&gt;=17</formula>
    </cfRule>
  </conditionalFormatting>
  <conditionalFormatting sqref="B55:D55 I55">
    <cfRule type="expression" dxfId="257" priority="45">
      <formula>$K$19&gt;=18</formula>
    </cfRule>
  </conditionalFormatting>
  <conditionalFormatting sqref="B56:D56 I56">
    <cfRule type="expression" dxfId="256" priority="44">
      <formula>$K$19&gt;=19</formula>
    </cfRule>
  </conditionalFormatting>
  <conditionalFormatting sqref="B57:D57 I57">
    <cfRule type="expression" dxfId="255" priority="43">
      <formula>$K$19&gt;=20</formula>
    </cfRule>
  </conditionalFormatting>
  <conditionalFormatting sqref="B58:D58 I58">
    <cfRule type="expression" dxfId="254" priority="42">
      <formula>$K$19&gt;=21</formula>
    </cfRule>
  </conditionalFormatting>
  <conditionalFormatting sqref="B59:D59 I59">
    <cfRule type="expression" dxfId="253" priority="41">
      <formula>$K$19&gt;=22</formula>
    </cfRule>
  </conditionalFormatting>
  <conditionalFormatting sqref="B60:D60 I60">
    <cfRule type="expression" dxfId="252" priority="40">
      <formula>$K$19&gt;=23</formula>
    </cfRule>
  </conditionalFormatting>
  <conditionalFormatting sqref="B61:D61 I61">
    <cfRule type="expression" dxfId="251" priority="39">
      <formula>$K$19&gt;=24</formula>
    </cfRule>
  </conditionalFormatting>
  <conditionalFormatting sqref="B62:D62 I62">
    <cfRule type="expression" dxfId="250" priority="38">
      <formula>$K$19&gt;=25</formula>
    </cfRule>
  </conditionalFormatting>
  <conditionalFormatting sqref="B63:D63 I63">
    <cfRule type="expression" dxfId="249" priority="37">
      <formula>$K$19&gt;=26</formula>
    </cfRule>
  </conditionalFormatting>
  <conditionalFormatting sqref="B64:D64 I64">
    <cfRule type="expression" dxfId="248" priority="36">
      <formula>$K$19&gt;=27</formula>
    </cfRule>
  </conditionalFormatting>
  <conditionalFormatting sqref="B65:D65 I65">
    <cfRule type="expression" dxfId="247" priority="35">
      <formula>$K$19&gt;=28</formula>
    </cfRule>
  </conditionalFormatting>
  <conditionalFormatting sqref="B66:D66 I66">
    <cfRule type="expression" dxfId="246" priority="34">
      <formula>$K$19&gt;=29</formula>
    </cfRule>
  </conditionalFormatting>
  <conditionalFormatting sqref="B67:D67 I67">
    <cfRule type="expression" dxfId="245" priority="33">
      <formula>$K$19&gt;=30</formula>
    </cfRule>
  </conditionalFormatting>
  <conditionalFormatting sqref="B38:L38">
    <cfRule type="expression" dxfId="244" priority="32">
      <formula>$A$38=TRUE</formula>
    </cfRule>
    <cfRule type="expression" dxfId="243" priority="93">
      <formula>$K$23&gt;=1</formula>
    </cfRule>
  </conditionalFormatting>
  <conditionalFormatting sqref="B39:L39">
    <cfRule type="expression" dxfId="242" priority="31">
      <formula>$A$39=TRUE</formula>
    </cfRule>
    <cfRule type="expression" dxfId="241" priority="92">
      <formula>$K$23&gt;=2</formula>
    </cfRule>
  </conditionalFormatting>
  <conditionalFormatting sqref="B40:L40">
    <cfRule type="expression" dxfId="240" priority="30">
      <formula>$A$40=TRUE</formula>
    </cfRule>
    <cfRule type="expression" dxfId="239" priority="87">
      <formula>$K$23&gt;=3</formula>
    </cfRule>
  </conditionalFormatting>
  <conditionalFormatting sqref="B41:L41">
    <cfRule type="expression" dxfId="238" priority="29">
      <formula>$A$41=TRUE</formula>
    </cfRule>
    <cfRule type="expression" dxfId="237" priority="91">
      <formula>$K$23&gt;=4</formula>
    </cfRule>
  </conditionalFormatting>
  <conditionalFormatting sqref="B42:L42">
    <cfRule type="expression" dxfId="236" priority="28">
      <formula>$A$42=TRUE</formula>
    </cfRule>
    <cfRule type="expression" dxfId="235" priority="90">
      <formula>$K$23&gt;=5</formula>
    </cfRule>
  </conditionalFormatting>
  <conditionalFormatting sqref="B43:L43">
    <cfRule type="expression" dxfId="234" priority="27">
      <formula>$A$43=TRUE</formula>
    </cfRule>
    <cfRule type="expression" dxfId="233" priority="89">
      <formula>$K$23&gt;=6</formula>
    </cfRule>
  </conditionalFormatting>
  <conditionalFormatting sqref="B44:L44">
    <cfRule type="expression" dxfId="232" priority="26">
      <formula>$A$44=TRUE</formula>
    </cfRule>
    <cfRule type="expression" dxfId="231" priority="88">
      <formula>$K$23&gt;=7</formula>
    </cfRule>
  </conditionalFormatting>
  <conditionalFormatting sqref="B45:L45">
    <cfRule type="expression" dxfId="230" priority="25">
      <formula>$A$45=TRUE</formula>
    </cfRule>
    <cfRule type="expression" dxfId="229" priority="86">
      <formula>$K$23&gt;=8</formula>
    </cfRule>
  </conditionalFormatting>
  <conditionalFormatting sqref="B46:L46">
    <cfRule type="expression" dxfId="228" priority="81">
      <formula>$K$23&gt;=9</formula>
    </cfRule>
    <cfRule type="expression" dxfId="227" priority="24">
      <formula>$A$46=TRUE</formula>
    </cfRule>
  </conditionalFormatting>
  <conditionalFormatting sqref="B47:L47">
    <cfRule type="expression" dxfId="226" priority="85">
      <formula>$K$23&gt;=10</formula>
    </cfRule>
    <cfRule type="expression" dxfId="225" priority="23">
      <formula>$A$47=TRUE</formula>
    </cfRule>
  </conditionalFormatting>
  <conditionalFormatting sqref="B48:L48">
    <cfRule type="expression" dxfId="224" priority="84">
      <formula>$K$23&gt;=11</formula>
    </cfRule>
    <cfRule type="expression" dxfId="223" priority="22">
      <formula>$A$48=TRUE</formula>
    </cfRule>
  </conditionalFormatting>
  <conditionalFormatting sqref="B49:L49">
    <cfRule type="expression" dxfId="222" priority="83">
      <formula>$K$23&gt;=12</formula>
    </cfRule>
    <cfRule type="expression" dxfId="221" priority="21">
      <formula>$A$49=TRUE</formula>
    </cfRule>
  </conditionalFormatting>
  <conditionalFormatting sqref="B50:L50">
    <cfRule type="expression" dxfId="220" priority="77">
      <formula>$K$23&gt;=13</formula>
    </cfRule>
    <cfRule type="expression" dxfId="219" priority="20">
      <formula>$A$50=TRUE</formula>
    </cfRule>
  </conditionalFormatting>
  <conditionalFormatting sqref="B51:L51">
    <cfRule type="expression" dxfId="218" priority="19">
      <formula>$A$51=TRUE</formula>
    </cfRule>
    <cfRule type="expression" dxfId="217" priority="76">
      <formula>$K$23&gt;=14</formula>
    </cfRule>
  </conditionalFormatting>
  <conditionalFormatting sqref="B52:L52">
    <cfRule type="expression" dxfId="216" priority="75">
      <formula>$K$23&gt;=15</formula>
    </cfRule>
    <cfRule type="expression" dxfId="215" priority="18">
      <formula>$A$52=TRUE</formula>
    </cfRule>
  </conditionalFormatting>
  <conditionalFormatting sqref="B53:L53">
    <cfRule type="expression" dxfId="214" priority="17">
      <formula>$A$53=TRUE</formula>
    </cfRule>
    <cfRule type="expression" dxfId="213" priority="82">
      <formula>$K$23&gt;=16</formula>
    </cfRule>
  </conditionalFormatting>
  <conditionalFormatting sqref="B54:L54">
    <cfRule type="expression" dxfId="212" priority="78">
      <formula>$K$23&gt;=17</formula>
    </cfRule>
    <cfRule type="expression" dxfId="211" priority="16">
      <formula>$A$54=TRUE</formula>
    </cfRule>
  </conditionalFormatting>
  <conditionalFormatting sqref="B55:L55">
    <cfRule type="expression" dxfId="210" priority="79">
      <formula>$K$23&gt;=18</formula>
    </cfRule>
    <cfRule type="expression" dxfId="209" priority="15">
      <formula>$A$55=TRUE</formula>
    </cfRule>
  </conditionalFormatting>
  <conditionalFormatting sqref="B56:L56">
    <cfRule type="expression" dxfId="208" priority="80">
      <formula>$K$23&gt;=19</formula>
    </cfRule>
    <cfRule type="expression" dxfId="207" priority="14">
      <formula>$A$56=TRUE</formula>
    </cfRule>
  </conditionalFormatting>
  <conditionalFormatting sqref="B57:L57">
    <cfRule type="expression" dxfId="206" priority="74">
      <formula>$K$23&gt;=20</formula>
    </cfRule>
    <cfRule type="expression" dxfId="205" priority="13">
      <formula>$A$57=TRUE</formula>
    </cfRule>
  </conditionalFormatting>
  <conditionalFormatting sqref="B58:L58">
    <cfRule type="expression" dxfId="204" priority="73">
      <formula>$K$23&gt;=21</formula>
    </cfRule>
    <cfRule type="expression" dxfId="203" priority="12">
      <formula>$A$58=TRUE</formula>
    </cfRule>
  </conditionalFormatting>
  <conditionalFormatting sqref="B59:L59">
    <cfRule type="expression" dxfId="202" priority="11">
      <formula>$A$59=TRUE</formula>
    </cfRule>
    <cfRule type="expression" dxfId="201" priority="72">
      <formula>$K$23&gt;=22</formula>
    </cfRule>
  </conditionalFormatting>
  <conditionalFormatting sqref="B60:L60">
    <cfRule type="expression" dxfId="200" priority="10">
      <formula>$A$60=TRUE</formula>
    </cfRule>
    <cfRule type="expression" dxfId="199" priority="71">
      <formula>$K$23&gt;=23</formula>
    </cfRule>
  </conditionalFormatting>
  <conditionalFormatting sqref="B61:L61">
    <cfRule type="expression" dxfId="198" priority="9">
      <formula>$A$61=TRUE</formula>
    </cfRule>
    <cfRule type="expression" dxfId="197" priority="70">
      <formula>$K$23&gt;=24</formula>
    </cfRule>
  </conditionalFormatting>
  <conditionalFormatting sqref="B62:L62">
    <cfRule type="expression" dxfId="196" priority="69">
      <formula>$K$23&gt;=25</formula>
    </cfRule>
    <cfRule type="expression" dxfId="195" priority="8">
      <formula>$A$62=TRUE</formula>
    </cfRule>
  </conditionalFormatting>
  <conditionalFormatting sqref="B63:L63">
    <cfRule type="expression" dxfId="194" priority="68">
      <formula>$K$23&gt;=26</formula>
    </cfRule>
    <cfRule type="expression" dxfId="193" priority="7">
      <formula>$A$63=TRUE</formula>
    </cfRule>
  </conditionalFormatting>
  <conditionalFormatting sqref="B64:L64">
    <cfRule type="expression" dxfId="192" priority="6">
      <formula>$A$64=TRUE</formula>
    </cfRule>
    <cfRule type="expression" dxfId="191" priority="67">
      <formula>$K$23&gt;=27</formula>
    </cfRule>
  </conditionalFormatting>
  <conditionalFormatting sqref="B65:L65">
    <cfRule type="expression" dxfId="190" priority="5">
      <formula>$A$65=TRUE</formula>
    </cfRule>
    <cfRule type="expression" dxfId="189" priority="66">
      <formula>$K$23&gt;=28</formula>
    </cfRule>
  </conditionalFormatting>
  <conditionalFormatting sqref="B66:L66">
    <cfRule type="expression" dxfId="188" priority="4">
      <formula>$A$66=TRUE</formula>
    </cfRule>
    <cfRule type="expression" dxfId="187" priority="65">
      <formula>$K$23&gt;=29</formula>
    </cfRule>
  </conditionalFormatting>
  <conditionalFormatting sqref="B67:L67">
    <cfRule type="expression" dxfId="186" priority="3">
      <formula>$A$67=TRUE</formula>
    </cfRule>
    <cfRule type="expression" dxfId="185" priority="64">
      <formula>$K$23&gt;=30</formula>
    </cfRule>
  </conditionalFormatting>
  <conditionalFormatting sqref="H14">
    <cfRule type="expression" dxfId="184" priority="1">
      <formula>$G$14=TRUE</formula>
    </cfRule>
  </conditionalFormatting>
  <conditionalFormatting sqref="H12:J12">
    <cfRule type="expression" dxfId="183" priority="94">
      <formula>$G$12=TRUE</formula>
    </cfRule>
  </conditionalFormatting>
  <conditionalFormatting sqref="H14:J14">
    <cfRule type="expression" dxfId="182" priority="2">
      <formula>F14=TRUE</formula>
    </cfRule>
  </conditionalFormatting>
  <hyperlinks>
    <hyperlink ref="B9:L9" location="'C. Click, CL価格'!B103:B107" display="シートのコピーの仕方は「E:Click©/Click Listen©料金＞注文方法＞注文用紙のコピー方法」をご参照ください" xr:uid="{00000000-0004-0000-0400-000000000000}"/>
  </hyperlinks>
  <printOptions horizontalCentered="1" verticalCentered="1"/>
  <pageMargins left="0.31496062992125984" right="0.31496062992125984" top="0.35433070866141736" bottom="0.35433070866141736" header="0" footer="0"/>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101600</xdr:colOff>
                    <xdr:row>11</xdr:row>
                    <xdr:rowOff>44450</xdr:rowOff>
                  </from>
                  <to>
                    <xdr:col>5</xdr:col>
                    <xdr:colOff>393700</xdr:colOff>
                    <xdr:row>11</xdr:row>
                    <xdr:rowOff>330200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7</xdr:col>
                    <xdr:colOff>209550</xdr:colOff>
                    <xdr:row>11</xdr:row>
                    <xdr:rowOff>69850</xdr:rowOff>
                  </from>
                  <to>
                    <xdr:col>7</xdr:col>
                    <xdr:colOff>393700</xdr:colOff>
                    <xdr:row>11</xdr:row>
                    <xdr:rowOff>298450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1</xdr:col>
                    <xdr:colOff>165100</xdr:colOff>
                    <xdr:row>34</xdr:row>
                    <xdr:rowOff>0</xdr:rowOff>
                  </from>
                  <to>
                    <xdr:col>1</xdr:col>
                    <xdr:colOff>349250</xdr:colOff>
                    <xdr:row>35</xdr:row>
                    <xdr:rowOff>0</xdr:rowOff>
                  </to>
                </anchor>
              </controlPr>
            </control>
          </mc:Choice>
        </mc:AlternateContent>
        <mc:AlternateContent xmlns:mc="http://schemas.openxmlformats.org/markup-compatibility/2006">
          <mc:Choice Requires="x14">
            <control shapeId="4102" r:id="rId7" name="Check Box 6">
              <controlPr locked="0" defaultSize="0" autoFill="0" autoLine="0" autoPict="0">
                <anchor moveWithCells="1">
                  <from>
                    <xdr:col>2</xdr:col>
                    <xdr:colOff>203200</xdr:colOff>
                    <xdr:row>39</xdr:row>
                    <xdr:rowOff>0</xdr:rowOff>
                  </from>
                  <to>
                    <xdr:col>2</xdr:col>
                    <xdr:colOff>431800</xdr:colOff>
                    <xdr:row>40</xdr:row>
                    <xdr:rowOff>0</xdr:rowOff>
                  </to>
                </anchor>
              </controlPr>
            </control>
          </mc:Choice>
        </mc:AlternateContent>
        <mc:AlternateContent xmlns:mc="http://schemas.openxmlformats.org/markup-compatibility/2006">
          <mc:Choice Requires="x14">
            <control shapeId="4103" r:id="rId8" name="Check Box 7">
              <controlPr locked="0" defaultSize="0" autoFill="0" autoLine="0" autoPict="0">
                <anchor moveWithCells="1">
                  <from>
                    <xdr:col>2</xdr:col>
                    <xdr:colOff>203200</xdr:colOff>
                    <xdr:row>40</xdr:row>
                    <xdr:rowOff>0</xdr:rowOff>
                  </from>
                  <to>
                    <xdr:col>2</xdr:col>
                    <xdr:colOff>431800</xdr:colOff>
                    <xdr:row>41</xdr:row>
                    <xdr:rowOff>0</xdr:rowOff>
                  </to>
                </anchor>
              </controlPr>
            </control>
          </mc:Choice>
        </mc:AlternateContent>
        <mc:AlternateContent xmlns:mc="http://schemas.openxmlformats.org/markup-compatibility/2006">
          <mc:Choice Requires="x14">
            <control shapeId="4104" r:id="rId9" name="Check Box 8">
              <controlPr locked="0" defaultSize="0" autoFill="0" autoLine="0" autoPict="0">
                <anchor moveWithCells="1">
                  <from>
                    <xdr:col>2</xdr:col>
                    <xdr:colOff>203200</xdr:colOff>
                    <xdr:row>41</xdr:row>
                    <xdr:rowOff>0</xdr:rowOff>
                  </from>
                  <to>
                    <xdr:col>2</xdr:col>
                    <xdr:colOff>431800</xdr:colOff>
                    <xdr:row>42</xdr:row>
                    <xdr:rowOff>0</xdr:rowOff>
                  </to>
                </anchor>
              </controlPr>
            </control>
          </mc:Choice>
        </mc:AlternateContent>
        <mc:AlternateContent xmlns:mc="http://schemas.openxmlformats.org/markup-compatibility/2006">
          <mc:Choice Requires="x14">
            <control shapeId="4105" r:id="rId10" name="Check Box 9">
              <controlPr locked="0" defaultSize="0" autoFill="0" autoLine="0" autoPict="0">
                <anchor moveWithCells="1">
                  <from>
                    <xdr:col>2</xdr:col>
                    <xdr:colOff>203200</xdr:colOff>
                    <xdr:row>42</xdr:row>
                    <xdr:rowOff>0</xdr:rowOff>
                  </from>
                  <to>
                    <xdr:col>2</xdr:col>
                    <xdr:colOff>431800</xdr:colOff>
                    <xdr:row>43</xdr:row>
                    <xdr:rowOff>0</xdr:rowOff>
                  </to>
                </anchor>
              </controlPr>
            </control>
          </mc:Choice>
        </mc:AlternateContent>
        <mc:AlternateContent xmlns:mc="http://schemas.openxmlformats.org/markup-compatibility/2006">
          <mc:Choice Requires="x14">
            <control shapeId="4106" r:id="rId11" name="Check Box 10">
              <controlPr locked="0" defaultSize="0" autoFill="0" autoLine="0" autoPict="0">
                <anchor moveWithCells="1">
                  <from>
                    <xdr:col>2</xdr:col>
                    <xdr:colOff>203200</xdr:colOff>
                    <xdr:row>43</xdr:row>
                    <xdr:rowOff>0</xdr:rowOff>
                  </from>
                  <to>
                    <xdr:col>2</xdr:col>
                    <xdr:colOff>431800</xdr:colOff>
                    <xdr:row>44</xdr:row>
                    <xdr:rowOff>0</xdr:rowOff>
                  </to>
                </anchor>
              </controlPr>
            </control>
          </mc:Choice>
        </mc:AlternateContent>
        <mc:AlternateContent xmlns:mc="http://schemas.openxmlformats.org/markup-compatibility/2006">
          <mc:Choice Requires="x14">
            <control shapeId="4107" r:id="rId12" name="Check Box 11">
              <controlPr locked="0" defaultSize="0" autoFill="0" autoLine="0" autoPict="0">
                <anchor moveWithCells="1">
                  <from>
                    <xdr:col>2</xdr:col>
                    <xdr:colOff>203200</xdr:colOff>
                    <xdr:row>44</xdr:row>
                    <xdr:rowOff>0</xdr:rowOff>
                  </from>
                  <to>
                    <xdr:col>2</xdr:col>
                    <xdr:colOff>431800</xdr:colOff>
                    <xdr:row>45</xdr:row>
                    <xdr:rowOff>0</xdr:rowOff>
                  </to>
                </anchor>
              </controlPr>
            </control>
          </mc:Choice>
        </mc:AlternateContent>
        <mc:AlternateContent xmlns:mc="http://schemas.openxmlformats.org/markup-compatibility/2006">
          <mc:Choice Requires="x14">
            <control shapeId="4108" r:id="rId13" name="Check Box 12">
              <controlPr locked="0" defaultSize="0" autoFill="0" autoLine="0" autoPict="0">
                <anchor moveWithCells="1">
                  <from>
                    <xdr:col>2</xdr:col>
                    <xdr:colOff>203200</xdr:colOff>
                    <xdr:row>45</xdr:row>
                    <xdr:rowOff>0</xdr:rowOff>
                  </from>
                  <to>
                    <xdr:col>2</xdr:col>
                    <xdr:colOff>431800</xdr:colOff>
                    <xdr:row>46</xdr:row>
                    <xdr:rowOff>0</xdr:rowOff>
                  </to>
                </anchor>
              </controlPr>
            </control>
          </mc:Choice>
        </mc:AlternateContent>
        <mc:AlternateContent xmlns:mc="http://schemas.openxmlformats.org/markup-compatibility/2006">
          <mc:Choice Requires="x14">
            <control shapeId="4109" r:id="rId14" name="Check Box 13">
              <controlPr locked="0" defaultSize="0" autoFill="0" autoLine="0" autoPict="0">
                <anchor moveWithCells="1">
                  <from>
                    <xdr:col>2</xdr:col>
                    <xdr:colOff>203200</xdr:colOff>
                    <xdr:row>46</xdr:row>
                    <xdr:rowOff>0</xdr:rowOff>
                  </from>
                  <to>
                    <xdr:col>2</xdr:col>
                    <xdr:colOff>431800</xdr:colOff>
                    <xdr:row>47</xdr:row>
                    <xdr:rowOff>0</xdr:rowOff>
                  </to>
                </anchor>
              </controlPr>
            </control>
          </mc:Choice>
        </mc:AlternateContent>
        <mc:AlternateContent xmlns:mc="http://schemas.openxmlformats.org/markup-compatibility/2006">
          <mc:Choice Requires="x14">
            <control shapeId="4110" r:id="rId15" name="Check Box 14">
              <controlPr locked="0" defaultSize="0" autoFill="0" autoLine="0" autoPict="0">
                <anchor moveWithCells="1">
                  <from>
                    <xdr:col>2</xdr:col>
                    <xdr:colOff>203200</xdr:colOff>
                    <xdr:row>47</xdr:row>
                    <xdr:rowOff>0</xdr:rowOff>
                  </from>
                  <to>
                    <xdr:col>2</xdr:col>
                    <xdr:colOff>431800</xdr:colOff>
                    <xdr:row>48</xdr:row>
                    <xdr:rowOff>0</xdr:rowOff>
                  </to>
                </anchor>
              </controlPr>
            </control>
          </mc:Choice>
        </mc:AlternateContent>
        <mc:AlternateContent xmlns:mc="http://schemas.openxmlformats.org/markup-compatibility/2006">
          <mc:Choice Requires="x14">
            <control shapeId="4111" r:id="rId16" name="Check Box 15">
              <controlPr locked="0" defaultSize="0" autoFill="0" autoLine="0" autoPict="0">
                <anchor moveWithCells="1">
                  <from>
                    <xdr:col>2</xdr:col>
                    <xdr:colOff>203200</xdr:colOff>
                    <xdr:row>48</xdr:row>
                    <xdr:rowOff>0</xdr:rowOff>
                  </from>
                  <to>
                    <xdr:col>2</xdr:col>
                    <xdr:colOff>431800</xdr:colOff>
                    <xdr:row>49</xdr:row>
                    <xdr:rowOff>0</xdr:rowOff>
                  </to>
                </anchor>
              </controlPr>
            </control>
          </mc:Choice>
        </mc:AlternateContent>
        <mc:AlternateContent xmlns:mc="http://schemas.openxmlformats.org/markup-compatibility/2006">
          <mc:Choice Requires="x14">
            <control shapeId="4112" r:id="rId17" name="Check Box 16">
              <controlPr locked="0" defaultSize="0" autoFill="0" autoLine="0" autoPict="0">
                <anchor moveWithCells="1">
                  <from>
                    <xdr:col>2</xdr:col>
                    <xdr:colOff>203200</xdr:colOff>
                    <xdr:row>49</xdr:row>
                    <xdr:rowOff>0</xdr:rowOff>
                  </from>
                  <to>
                    <xdr:col>2</xdr:col>
                    <xdr:colOff>431800</xdr:colOff>
                    <xdr:row>50</xdr:row>
                    <xdr:rowOff>0</xdr:rowOff>
                  </to>
                </anchor>
              </controlPr>
            </control>
          </mc:Choice>
        </mc:AlternateContent>
        <mc:AlternateContent xmlns:mc="http://schemas.openxmlformats.org/markup-compatibility/2006">
          <mc:Choice Requires="x14">
            <control shapeId="4113" r:id="rId18" name="Check Box 17">
              <controlPr locked="0" defaultSize="0" autoFill="0" autoLine="0" autoPict="0">
                <anchor moveWithCells="1">
                  <from>
                    <xdr:col>2</xdr:col>
                    <xdr:colOff>203200</xdr:colOff>
                    <xdr:row>50</xdr:row>
                    <xdr:rowOff>0</xdr:rowOff>
                  </from>
                  <to>
                    <xdr:col>2</xdr:col>
                    <xdr:colOff>431800</xdr:colOff>
                    <xdr:row>51</xdr:row>
                    <xdr:rowOff>0</xdr:rowOff>
                  </to>
                </anchor>
              </controlPr>
            </control>
          </mc:Choice>
        </mc:AlternateContent>
        <mc:AlternateContent xmlns:mc="http://schemas.openxmlformats.org/markup-compatibility/2006">
          <mc:Choice Requires="x14">
            <control shapeId="4114" r:id="rId19" name="Check Box 18">
              <controlPr locked="0" defaultSize="0" autoFill="0" autoLine="0" autoPict="0">
                <anchor moveWithCells="1">
                  <from>
                    <xdr:col>2</xdr:col>
                    <xdr:colOff>203200</xdr:colOff>
                    <xdr:row>51</xdr:row>
                    <xdr:rowOff>0</xdr:rowOff>
                  </from>
                  <to>
                    <xdr:col>2</xdr:col>
                    <xdr:colOff>431800</xdr:colOff>
                    <xdr:row>52</xdr:row>
                    <xdr:rowOff>0</xdr:rowOff>
                  </to>
                </anchor>
              </controlPr>
            </control>
          </mc:Choice>
        </mc:AlternateContent>
        <mc:AlternateContent xmlns:mc="http://schemas.openxmlformats.org/markup-compatibility/2006">
          <mc:Choice Requires="x14">
            <control shapeId="4115" r:id="rId20" name="Check Box 19">
              <controlPr locked="0" defaultSize="0" autoFill="0" autoLine="0" autoPict="0">
                <anchor moveWithCells="1">
                  <from>
                    <xdr:col>2</xdr:col>
                    <xdr:colOff>203200</xdr:colOff>
                    <xdr:row>52</xdr:row>
                    <xdr:rowOff>0</xdr:rowOff>
                  </from>
                  <to>
                    <xdr:col>2</xdr:col>
                    <xdr:colOff>431800</xdr:colOff>
                    <xdr:row>53</xdr:row>
                    <xdr:rowOff>0</xdr:rowOff>
                  </to>
                </anchor>
              </controlPr>
            </control>
          </mc:Choice>
        </mc:AlternateContent>
        <mc:AlternateContent xmlns:mc="http://schemas.openxmlformats.org/markup-compatibility/2006">
          <mc:Choice Requires="x14">
            <control shapeId="4116" r:id="rId21" name="Check Box 20">
              <controlPr locked="0" defaultSize="0" autoFill="0" autoLine="0" autoPict="0">
                <anchor moveWithCells="1">
                  <from>
                    <xdr:col>2</xdr:col>
                    <xdr:colOff>203200</xdr:colOff>
                    <xdr:row>53</xdr:row>
                    <xdr:rowOff>0</xdr:rowOff>
                  </from>
                  <to>
                    <xdr:col>2</xdr:col>
                    <xdr:colOff>431800</xdr:colOff>
                    <xdr:row>54</xdr:row>
                    <xdr:rowOff>0</xdr:rowOff>
                  </to>
                </anchor>
              </controlPr>
            </control>
          </mc:Choice>
        </mc:AlternateContent>
        <mc:AlternateContent xmlns:mc="http://schemas.openxmlformats.org/markup-compatibility/2006">
          <mc:Choice Requires="x14">
            <control shapeId="4117" r:id="rId22" name="Check Box 21">
              <controlPr locked="0" defaultSize="0" autoFill="0" autoLine="0" autoPict="0">
                <anchor moveWithCells="1">
                  <from>
                    <xdr:col>2</xdr:col>
                    <xdr:colOff>203200</xdr:colOff>
                    <xdr:row>54</xdr:row>
                    <xdr:rowOff>0</xdr:rowOff>
                  </from>
                  <to>
                    <xdr:col>2</xdr:col>
                    <xdr:colOff>431800</xdr:colOff>
                    <xdr:row>55</xdr:row>
                    <xdr:rowOff>0</xdr:rowOff>
                  </to>
                </anchor>
              </controlPr>
            </control>
          </mc:Choice>
        </mc:AlternateContent>
        <mc:AlternateContent xmlns:mc="http://schemas.openxmlformats.org/markup-compatibility/2006">
          <mc:Choice Requires="x14">
            <control shapeId="4118" r:id="rId23" name="Check Box 22">
              <controlPr locked="0" defaultSize="0" autoFill="0" autoLine="0" autoPict="0">
                <anchor moveWithCells="1">
                  <from>
                    <xdr:col>2</xdr:col>
                    <xdr:colOff>203200</xdr:colOff>
                    <xdr:row>55</xdr:row>
                    <xdr:rowOff>0</xdr:rowOff>
                  </from>
                  <to>
                    <xdr:col>2</xdr:col>
                    <xdr:colOff>431800</xdr:colOff>
                    <xdr:row>56</xdr:row>
                    <xdr:rowOff>0</xdr:rowOff>
                  </to>
                </anchor>
              </controlPr>
            </control>
          </mc:Choice>
        </mc:AlternateContent>
        <mc:AlternateContent xmlns:mc="http://schemas.openxmlformats.org/markup-compatibility/2006">
          <mc:Choice Requires="x14">
            <control shapeId="4119" r:id="rId24" name="Check Box 23">
              <controlPr locked="0" defaultSize="0" autoFill="0" autoLine="0" autoPict="0">
                <anchor moveWithCells="1">
                  <from>
                    <xdr:col>2</xdr:col>
                    <xdr:colOff>203200</xdr:colOff>
                    <xdr:row>56</xdr:row>
                    <xdr:rowOff>0</xdr:rowOff>
                  </from>
                  <to>
                    <xdr:col>2</xdr:col>
                    <xdr:colOff>431800</xdr:colOff>
                    <xdr:row>57</xdr:row>
                    <xdr:rowOff>0</xdr:rowOff>
                  </to>
                </anchor>
              </controlPr>
            </control>
          </mc:Choice>
        </mc:AlternateContent>
        <mc:AlternateContent xmlns:mc="http://schemas.openxmlformats.org/markup-compatibility/2006">
          <mc:Choice Requires="x14">
            <control shapeId="4120" r:id="rId25" name="Check Box 24">
              <controlPr locked="0" defaultSize="0" autoFill="0" autoLine="0" autoPict="0">
                <anchor moveWithCells="1">
                  <from>
                    <xdr:col>2</xdr:col>
                    <xdr:colOff>203200</xdr:colOff>
                    <xdr:row>57</xdr:row>
                    <xdr:rowOff>0</xdr:rowOff>
                  </from>
                  <to>
                    <xdr:col>2</xdr:col>
                    <xdr:colOff>431800</xdr:colOff>
                    <xdr:row>58</xdr:row>
                    <xdr:rowOff>0</xdr:rowOff>
                  </to>
                </anchor>
              </controlPr>
            </control>
          </mc:Choice>
        </mc:AlternateContent>
        <mc:AlternateContent xmlns:mc="http://schemas.openxmlformats.org/markup-compatibility/2006">
          <mc:Choice Requires="x14">
            <control shapeId="4121" r:id="rId26" name="Check Box 25">
              <controlPr locked="0" defaultSize="0" autoFill="0" autoLine="0" autoPict="0">
                <anchor moveWithCells="1">
                  <from>
                    <xdr:col>2</xdr:col>
                    <xdr:colOff>203200</xdr:colOff>
                    <xdr:row>58</xdr:row>
                    <xdr:rowOff>0</xdr:rowOff>
                  </from>
                  <to>
                    <xdr:col>2</xdr:col>
                    <xdr:colOff>431800</xdr:colOff>
                    <xdr:row>59</xdr:row>
                    <xdr:rowOff>0</xdr:rowOff>
                  </to>
                </anchor>
              </controlPr>
            </control>
          </mc:Choice>
        </mc:AlternateContent>
        <mc:AlternateContent xmlns:mc="http://schemas.openxmlformats.org/markup-compatibility/2006">
          <mc:Choice Requires="x14">
            <control shapeId="4122" r:id="rId27" name="Check Box 26">
              <controlPr locked="0" defaultSize="0" autoFill="0" autoLine="0" autoPict="0">
                <anchor moveWithCells="1">
                  <from>
                    <xdr:col>2</xdr:col>
                    <xdr:colOff>203200</xdr:colOff>
                    <xdr:row>59</xdr:row>
                    <xdr:rowOff>0</xdr:rowOff>
                  </from>
                  <to>
                    <xdr:col>2</xdr:col>
                    <xdr:colOff>431800</xdr:colOff>
                    <xdr:row>60</xdr:row>
                    <xdr:rowOff>0</xdr:rowOff>
                  </to>
                </anchor>
              </controlPr>
            </control>
          </mc:Choice>
        </mc:AlternateContent>
        <mc:AlternateContent xmlns:mc="http://schemas.openxmlformats.org/markup-compatibility/2006">
          <mc:Choice Requires="x14">
            <control shapeId="4123" r:id="rId28" name="Check Box 27">
              <controlPr locked="0" defaultSize="0" autoFill="0" autoLine="0" autoPict="0">
                <anchor moveWithCells="1">
                  <from>
                    <xdr:col>2</xdr:col>
                    <xdr:colOff>203200</xdr:colOff>
                    <xdr:row>60</xdr:row>
                    <xdr:rowOff>0</xdr:rowOff>
                  </from>
                  <to>
                    <xdr:col>2</xdr:col>
                    <xdr:colOff>431800</xdr:colOff>
                    <xdr:row>61</xdr:row>
                    <xdr:rowOff>0</xdr:rowOff>
                  </to>
                </anchor>
              </controlPr>
            </control>
          </mc:Choice>
        </mc:AlternateContent>
        <mc:AlternateContent xmlns:mc="http://schemas.openxmlformats.org/markup-compatibility/2006">
          <mc:Choice Requires="x14">
            <control shapeId="4124" r:id="rId29" name="Check Box 28">
              <controlPr locked="0" defaultSize="0" autoFill="0" autoLine="0" autoPict="0">
                <anchor moveWithCells="1">
                  <from>
                    <xdr:col>2</xdr:col>
                    <xdr:colOff>203200</xdr:colOff>
                    <xdr:row>61</xdr:row>
                    <xdr:rowOff>0</xdr:rowOff>
                  </from>
                  <to>
                    <xdr:col>2</xdr:col>
                    <xdr:colOff>431800</xdr:colOff>
                    <xdr:row>62</xdr:row>
                    <xdr:rowOff>0</xdr:rowOff>
                  </to>
                </anchor>
              </controlPr>
            </control>
          </mc:Choice>
        </mc:AlternateContent>
        <mc:AlternateContent xmlns:mc="http://schemas.openxmlformats.org/markup-compatibility/2006">
          <mc:Choice Requires="x14">
            <control shapeId="4125" r:id="rId30" name="Check Box 29">
              <controlPr locked="0" defaultSize="0" autoFill="0" autoLine="0" autoPict="0">
                <anchor moveWithCells="1">
                  <from>
                    <xdr:col>2</xdr:col>
                    <xdr:colOff>203200</xdr:colOff>
                    <xdr:row>62</xdr:row>
                    <xdr:rowOff>0</xdr:rowOff>
                  </from>
                  <to>
                    <xdr:col>2</xdr:col>
                    <xdr:colOff>431800</xdr:colOff>
                    <xdr:row>63</xdr:row>
                    <xdr:rowOff>0</xdr:rowOff>
                  </to>
                </anchor>
              </controlPr>
            </control>
          </mc:Choice>
        </mc:AlternateContent>
        <mc:AlternateContent xmlns:mc="http://schemas.openxmlformats.org/markup-compatibility/2006">
          <mc:Choice Requires="x14">
            <control shapeId="4126" r:id="rId31" name="Check Box 30">
              <controlPr locked="0" defaultSize="0" autoFill="0" autoLine="0" autoPict="0">
                <anchor moveWithCells="1">
                  <from>
                    <xdr:col>2</xdr:col>
                    <xdr:colOff>203200</xdr:colOff>
                    <xdr:row>63</xdr:row>
                    <xdr:rowOff>0</xdr:rowOff>
                  </from>
                  <to>
                    <xdr:col>2</xdr:col>
                    <xdr:colOff>431800</xdr:colOff>
                    <xdr:row>64</xdr:row>
                    <xdr:rowOff>0</xdr:rowOff>
                  </to>
                </anchor>
              </controlPr>
            </control>
          </mc:Choice>
        </mc:AlternateContent>
        <mc:AlternateContent xmlns:mc="http://schemas.openxmlformats.org/markup-compatibility/2006">
          <mc:Choice Requires="x14">
            <control shapeId="4127" r:id="rId32" name="Check Box 31">
              <controlPr locked="0" defaultSize="0" autoFill="0" autoLine="0" autoPict="0">
                <anchor moveWithCells="1">
                  <from>
                    <xdr:col>2</xdr:col>
                    <xdr:colOff>203200</xdr:colOff>
                    <xdr:row>64</xdr:row>
                    <xdr:rowOff>0</xdr:rowOff>
                  </from>
                  <to>
                    <xdr:col>2</xdr:col>
                    <xdr:colOff>431800</xdr:colOff>
                    <xdr:row>65</xdr:row>
                    <xdr:rowOff>0</xdr:rowOff>
                  </to>
                </anchor>
              </controlPr>
            </control>
          </mc:Choice>
        </mc:AlternateContent>
        <mc:AlternateContent xmlns:mc="http://schemas.openxmlformats.org/markup-compatibility/2006">
          <mc:Choice Requires="x14">
            <control shapeId="4128" r:id="rId33" name="Check Box 32">
              <controlPr locked="0" defaultSize="0" autoFill="0" autoLine="0" autoPict="0">
                <anchor moveWithCells="1">
                  <from>
                    <xdr:col>2</xdr:col>
                    <xdr:colOff>203200</xdr:colOff>
                    <xdr:row>65</xdr:row>
                    <xdr:rowOff>0</xdr:rowOff>
                  </from>
                  <to>
                    <xdr:col>2</xdr:col>
                    <xdr:colOff>431800</xdr:colOff>
                    <xdr:row>66</xdr:row>
                    <xdr:rowOff>0</xdr:rowOff>
                  </to>
                </anchor>
              </controlPr>
            </control>
          </mc:Choice>
        </mc:AlternateContent>
        <mc:AlternateContent xmlns:mc="http://schemas.openxmlformats.org/markup-compatibility/2006">
          <mc:Choice Requires="x14">
            <control shapeId="4129" r:id="rId34" name="Check Box 33">
              <controlPr locked="0" defaultSize="0" autoFill="0" autoLine="0" autoPict="0">
                <anchor moveWithCells="1">
                  <from>
                    <xdr:col>2</xdr:col>
                    <xdr:colOff>203200</xdr:colOff>
                    <xdr:row>66</xdr:row>
                    <xdr:rowOff>0</xdr:rowOff>
                  </from>
                  <to>
                    <xdr:col>2</xdr:col>
                    <xdr:colOff>431800</xdr:colOff>
                    <xdr:row>67</xdr:row>
                    <xdr:rowOff>0</xdr:rowOff>
                  </to>
                </anchor>
              </controlPr>
            </control>
          </mc:Choice>
        </mc:AlternateContent>
        <mc:AlternateContent xmlns:mc="http://schemas.openxmlformats.org/markup-compatibility/2006">
          <mc:Choice Requires="x14">
            <control shapeId="4130" r:id="rId35" name="Drop Down 34">
              <controlPr defaultSize="0" autoLine="0" autoPict="0">
                <anchor moveWithCells="1">
                  <from>
                    <xdr:col>2</xdr:col>
                    <xdr:colOff>101600</xdr:colOff>
                    <xdr:row>13</xdr:row>
                    <xdr:rowOff>44450</xdr:rowOff>
                  </from>
                  <to>
                    <xdr:col>5</xdr:col>
                    <xdr:colOff>381000</xdr:colOff>
                    <xdr:row>13</xdr:row>
                    <xdr:rowOff>330200</xdr:rowOff>
                  </to>
                </anchor>
              </controlPr>
            </control>
          </mc:Choice>
        </mc:AlternateContent>
        <mc:AlternateContent xmlns:mc="http://schemas.openxmlformats.org/markup-compatibility/2006">
          <mc:Choice Requires="x14">
            <control shapeId="4131" r:id="rId36" name="Check Box 35">
              <controlPr defaultSize="0" autoFill="0" autoLine="0" autoPict="0">
                <anchor moveWithCells="1">
                  <from>
                    <xdr:col>7</xdr:col>
                    <xdr:colOff>209550</xdr:colOff>
                    <xdr:row>13</xdr:row>
                    <xdr:rowOff>69850</xdr:rowOff>
                  </from>
                  <to>
                    <xdr:col>7</xdr:col>
                    <xdr:colOff>393700</xdr:colOff>
                    <xdr:row>13</xdr:row>
                    <xdr:rowOff>298450</xdr:rowOff>
                  </to>
                </anchor>
              </controlPr>
            </control>
          </mc:Choice>
        </mc:AlternateContent>
        <mc:AlternateContent xmlns:mc="http://schemas.openxmlformats.org/markup-compatibility/2006">
          <mc:Choice Requires="x14">
            <control shapeId="4098" r:id="rId37" name="Check Box 2">
              <controlPr locked="0" defaultSize="0" autoFill="0" autoLine="0" autoPict="0">
                <anchor moveWithCells="1">
                  <from>
                    <xdr:col>2</xdr:col>
                    <xdr:colOff>203200</xdr:colOff>
                    <xdr:row>37</xdr:row>
                    <xdr:rowOff>0</xdr:rowOff>
                  </from>
                  <to>
                    <xdr:col>2</xdr:col>
                    <xdr:colOff>431800</xdr:colOff>
                    <xdr:row>38</xdr:row>
                    <xdr:rowOff>0</xdr:rowOff>
                  </to>
                </anchor>
              </controlPr>
            </control>
          </mc:Choice>
        </mc:AlternateContent>
        <mc:AlternateContent xmlns:mc="http://schemas.openxmlformats.org/markup-compatibility/2006">
          <mc:Choice Requires="x14">
            <control shapeId="4101" r:id="rId38" name="Check Box 5">
              <controlPr locked="0" defaultSize="0" autoFill="0" autoLine="0" autoPict="0">
                <anchor moveWithCells="1">
                  <from>
                    <xdr:col>2</xdr:col>
                    <xdr:colOff>203200</xdr:colOff>
                    <xdr:row>38</xdr:row>
                    <xdr:rowOff>0</xdr:rowOff>
                  </from>
                  <to>
                    <xdr:col>2</xdr:col>
                    <xdr:colOff>431800</xdr:colOff>
                    <xdr:row>39</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pageSetUpPr fitToPage="1"/>
  </sheetPr>
  <dimension ref="A1:N94"/>
  <sheetViews>
    <sheetView showGridLines="0" topLeftCell="A7" workbookViewId="0">
      <selection activeCell="L14" sqref="L14"/>
    </sheetView>
  </sheetViews>
  <sheetFormatPr defaultRowHeight="13" x14ac:dyDescent="0.2"/>
  <cols>
    <col min="1" max="1" width="5.08984375" customWidth="1"/>
    <col min="2" max="2" width="6.6328125" customWidth="1"/>
    <col min="3" max="4" width="7.6328125" customWidth="1"/>
    <col min="5" max="5" width="13.6328125" customWidth="1"/>
    <col min="6" max="6" width="7.6328125" customWidth="1"/>
    <col min="7" max="7" width="13.6328125" customWidth="1"/>
    <col min="8" max="8" width="7.6328125" customWidth="1"/>
    <col min="9" max="9" width="13.6328125" customWidth="1"/>
    <col min="10" max="10" width="7.6328125" customWidth="1"/>
    <col min="11" max="11" width="13.6328125" customWidth="1"/>
    <col min="12" max="12" width="7.6328125" customWidth="1"/>
    <col min="13" max="13" width="5.08984375" customWidth="1"/>
  </cols>
  <sheetData>
    <row r="1" spans="1:14" ht="60.4" customHeight="1" x14ac:dyDescent="0.2">
      <c r="A1" s="1"/>
      <c r="B1" s="1"/>
      <c r="C1" s="1"/>
      <c r="D1" s="1"/>
      <c r="E1" s="1"/>
      <c r="F1" s="1"/>
      <c r="G1" s="1"/>
      <c r="H1" s="1"/>
      <c r="I1" s="1"/>
      <c r="J1" s="1"/>
      <c r="K1" s="1"/>
      <c r="L1" s="1"/>
      <c r="M1" s="1"/>
      <c r="N1" s="25"/>
    </row>
    <row r="2" spans="1:14" ht="6" customHeight="1" x14ac:dyDescent="0.2">
      <c r="A2" s="1"/>
      <c r="B2" s="1"/>
      <c r="C2" s="1"/>
      <c r="D2" s="1"/>
      <c r="E2" s="1"/>
      <c r="F2" s="1"/>
      <c r="G2" s="1"/>
      <c r="H2" s="1"/>
      <c r="I2" s="1"/>
      <c r="J2" s="1"/>
      <c r="K2" s="1"/>
      <c r="L2" s="1"/>
      <c r="M2" s="1"/>
      <c r="N2" s="25"/>
    </row>
    <row r="3" spans="1:14" ht="18.399999999999999" customHeight="1" thickBot="1" x14ac:dyDescent="0.25">
      <c r="A3" s="1" t="s">
        <v>18</v>
      </c>
      <c r="B3" s="1"/>
      <c r="C3" s="882"/>
      <c r="D3" s="882"/>
      <c r="E3" s="882"/>
      <c r="F3" s="882"/>
      <c r="G3" s="80"/>
      <c r="H3" s="80"/>
      <c r="I3" s="1"/>
      <c r="J3" s="1"/>
      <c r="K3" s="1"/>
      <c r="L3" s="784" t="s">
        <v>539</v>
      </c>
      <c r="M3" s="784"/>
      <c r="N3" s="25"/>
    </row>
    <row r="4" spans="1:14" ht="6" customHeight="1" x14ac:dyDescent="0.2">
      <c r="A4" s="1"/>
      <c r="B4" s="1"/>
      <c r="C4" s="80"/>
      <c r="D4" s="73"/>
      <c r="E4" s="73"/>
      <c r="F4" s="73"/>
      <c r="G4" s="80"/>
      <c r="H4" s="80"/>
      <c r="I4" s="1"/>
      <c r="J4" s="1"/>
      <c r="K4" s="1"/>
      <c r="L4" s="1"/>
      <c r="M4" s="1"/>
      <c r="N4" s="25"/>
    </row>
    <row r="5" spans="1:14" ht="19" thickBot="1" x14ac:dyDescent="0.25">
      <c r="A5" s="1" t="s">
        <v>19</v>
      </c>
      <c r="B5" s="1"/>
      <c r="C5" s="883"/>
      <c r="D5" s="883"/>
      <c r="E5" s="883"/>
      <c r="F5" s="883"/>
      <c r="G5" s="883"/>
      <c r="H5" s="883"/>
      <c r="I5" s="30" t="s">
        <v>117</v>
      </c>
      <c r="J5" s="883"/>
      <c r="K5" s="883"/>
      <c r="L5" s="883"/>
      <c r="M5" s="1"/>
      <c r="N5" s="25"/>
    </row>
    <row r="6" spans="1:14" ht="6" customHeight="1" x14ac:dyDescent="0.2">
      <c r="A6" s="1"/>
      <c r="B6" s="1"/>
      <c r="C6" s="1"/>
      <c r="D6" s="1"/>
      <c r="E6" s="1"/>
      <c r="F6" s="1"/>
      <c r="G6" s="1"/>
      <c r="H6" s="1"/>
      <c r="I6" s="1"/>
      <c r="J6" s="1"/>
      <c r="K6" s="1"/>
      <c r="L6" s="1"/>
      <c r="M6" s="1"/>
      <c r="N6" s="25"/>
    </row>
    <row r="7" spans="1:14" ht="14.5" x14ac:dyDescent="0.2">
      <c r="A7" s="308" t="s">
        <v>350</v>
      </c>
      <c r="B7" s="1"/>
      <c r="C7" s="1"/>
      <c r="D7" s="1"/>
      <c r="E7" s="1"/>
      <c r="F7" s="1"/>
      <c r="G7" s="1"/>
      <c r="H7" s="1"/>
      <c r="I7" s="1"/>
      <c r="J7" s="1"/>
      <c r="K7" s="1"/>
      <c r="L7" s="1"/>
      <c r="M7" s="1"/>
      <c r="N7" s="25"/>
    </row>
    <row r="8" spans="1:14" ht="14.5" x14ac:dyDescent="0.2">
      <c r="A8" s="308"/>
      <c r="B8" s="822" t="s">
        <v>465</v>
      </c>
      <c r="C8" s="822"/>
      <c r="D8" s="822"/>
      <c r="E8" s="822"/>
      <c r="F8" s="822"/>
      <c r="G8" s="822"/>
      <c r="H8" s="822"/>
      <c r="I8" s="822"/>
      <c r="J8" s="822"/>
      <c r="K8" s="822"/>
      <c r="L8" s="822"/>
      <c r="M8" s="1"/>
      <c r="N8" s="25"/>
    </row>
    <row r="9" spans="1:14" ht="14.5" x14ac:dyDescent="0.2">
      <c r="A9" s="308"/>
      <c r="B9" s="823" t="s">
        <v>464</v>
      </c>
      <c r="C9" s="823"/>
      <c r="D9" s="823"/>
      <c r="E9" s="823"/>
      <c r="F9" s="823"/>
      <c r="G9" s="823"/>
      <c r="H9" s="823"/>
      <c r="I9" s="823"/>
      <c r="J9" s="823"/>
      <c r="K9" s="823"/>
      <c r="L9" s="823"/>
      <c r="M9" s="1"/>
      <c r="N9" s="25"/>
    </row>
    <row r="10" spans="1:14" ht="6" customHeight="1" x14ac:dyDescent="0.2">
      <c r="A10" s="1"/>
      <c r="B10" s="1"/>
      <c r="C10" s="1"/>
      <c r="D10" s="1"/>
      <c r="E10" s="1"/>
      <c r="F10" s="1"/>
      <c r="G10" s="1"/>
      <c r="H10" s="1"/>
      <c r="I10" s="1"/>
      <c r="J10" s="1"/>
      <c r="K10" s="1"/>
      <c r="L10" s="1"/>
      <c r="M10" s="1"/>
      <c r="N10" s="25"/>
    </row>
    <row r="11" spans="1:14" ht="16" x14ac:dyDescent="0.2">
      <c r="A11" s="74" t="s">
        <v>80</v>
      </c>
      <c r="B11" s="1"/>
      <c r="C11" s="1"/>
      <c r="D11" s="15"/>
      <c r="E11" s="1"/>
      <c r="F11" s="1"/>
      <c r="G11" s="1"/>
      <c r="H11" s="7" t="s">
        <v>81</v>
      </c>
      <c r="I11" s="78"/>
      <c r="J11" s="78"/>
      <c r="K11" s="78"/>
      <c r="L11" s="1"/>
      <c r="M11" s="1"/>
      <c r="N11" s="25"/>
    </row>
    <row r="12" spans="1:14" ht="29" customHeight="1" x14ac:dyDescent="0.2">
      <c r="A12" s="1"/>
      <c r="B12" s="108">
        <v>1</v>
      </c>
      <c r="C12" s="878"/>
      <c r="D12" s="878"/>
      <c r="E12" s="878"/>
      <c r="F12" s="878"/>
      <c r="G12" s="76" t="b">
        <v>0</v>
      </c>
      <c r="H12" s="109"/>
      <c r="I12" s="868" t="s">
        <v>416</v>
      </c>
      <c r="J12" s="868"/>
      <c r="K12" s="23"/>
      <c r="L12" s="1"/>
      <c r="M12" s="1"/>
      <c r="N12" s="25"/>
    </row>
    <row r="13" spans="1:14" ht="6" customHeight="1" x14ac:dyDescent="0.2">
      <c r="A13" s="1"/>
      <c r="B13" s="10"/>
      <c r="C13" s="10"/>
      <c r="D13" s="78"/>
      <c r="E13" s="78"/>
      <c r="F13" s="78"/>
      <c r="G13" s="79"/>
      <c r="H13" s="78"/>
      <c r="I13" s="78"/>
      <c r="J13" s="78"/>
      <c r="K13" s="78"/>
      <c r="L13" s="1"/>
      <c r="M13" s="1"/>
      <c r="N13" s="25"/>
    </row>
    <row r="14" spans="1:14" ht="29" customHeight="1" x14ac:dyDescent="0.2">
      <c r="A14" s="1"/>
      <c r="B14" s="108">
        <v>2</v>
      </c>
      <c r="C14" s="878"/>
      <c r="D14" s="878"/>
      <c r="E14" s="878"/>
      <c r="F14" s="878"/>
      <c r="G14" s="76" t="b">
        <v>0</v>
      </c>
      <c r="H14" s="109"/>
      <c r="I14" s="868" t="s">
        <v>416</v>
      </c>
      <c r="J14" s="868"/>
      <c r="K14" s="23"/>
      <c r="L14" s="1"/>
      <c r="M14" s="1"/>
      <c r="N14" s="25"/>
    </row>
    <row r="15" spans="1:14" ht="6" customHeight="1" thickBot="1" x14ac:dyDescent="0.25">
      <c r="A15" s="1"/>
      <c r="B15" s="1"/>
      <c r="C15" s="81"/>
      <c r="D15" s="81"/>
      <c r="E15" s="81"/>
      <c r="F15" s="81"/>
      <c r="G15" s="81"/>
      <c r="H15" s="76"/>
      <c r="I15" s="82"/>
      <c r="J15" s="83"/>
      <c r="K15" s="83"/>
      <c r="L15" s="83"/>
      <c r="M15" s="1"/>
      <c r="N15" s="25"/>
    </row>
    <row r="16" spans="1:14" ht="16.5" thickBot="1" x14ac:dyDescent="0.25">
      <c r="A16" s="1"/>
      <c r="B16" s="879" t="s">
        <v>422</v>
      </c>
      <c r="C16" s="880"/>
      <c r="D16" s="880"/>
      <c r="E16" s="119" t="s">
        <v>118</v>
      </c>
      <c r="F16" s="120">
        <v>0</v>
      </c>
      <c r="G16" s="119" t="s">
        <v>119</v>
      </c>
      <c r="H16" s="121">
        <v>0</v>
      </c>
      <c r="I16" s="881" t="s">
        <v>423</v>
      </c>
      <c r="J16" s="881"/>
      <c r="K16" s="881"/>
      <c r="L16" s="881"/>
      <c r="M16" s="881"/>
      <c r="N16" s="25"/>
    </row>
    <row r="17" spans="1:14" ht="6" customHeight="1" x14ac:dyDescent="0.2">
      <c r="A17" s="1"/>
      <c r="B17" s="110"/>
      <c r="C17" s="110"/>
      <c r="D17" s="110"/>
      <c r="E17" s="111"/>
      <c r="F17" s="112"/>
      <c r="G17" s="111"/>
      <c r="H17" s="113"/>
      <c r="I17" s="114"/>
      <c r="J17" s="114"/>
      <c r="K17" s="114"/>
      <c r="L17" s="114"/>
      <c r="M17" s="1"/>
      <c r="N17" s="25"/>
    </row>
    <row r="18" spans="1:14" ht="16.5" thickBot="1" x14ac:dyDescent="0.25">
      <c r="A18" s="74" t="s">
        <v>82</v>
      </c>
      <c r="B18" s="1"/>
      <c r="C18" s="1"/>
      <c r="D18" s="8" t="s">
        <v>83</v>
      </c>
      <c r="E18" s="1"/>
      <c r="F18" s="1"/>
      <c r="G18" s="1"/>
      <c r="H18" s="1"/>
      <c r="I18" s="1"/>
      <c r="J18" s="1"/>
      <c r="K18" s="1"/>
      <c r="L18" s="76">
        <v>1</v>
      </c>
      <c r="M18" s="76">
        <v>1</v>
      </c>
      <c r="N18" s="25"/>
    </row>
    <row r="19" spans="1:14" ht="14.5" x14ac:dyDescent="0.2">
      <c r="A19" s="1"/>
      <c r="B19" s="826" t="s">
        <v>84</v>
      </c>
      <c r="C19" s="827"/>
      <c r="D19" s="828"/>
      <c r="E19" s="828" t="s">
        <v>120</v>
      </c>
      <c r="F19" s="828"/>
      <c r="G19" s="828" t="s">
        <v>121</v>
      </c>
      <c r="H19" s="828"/>
      <c r="I19" s="877" t="s">
        <v>122</v>
      </c>
      <c r="J19" s="877"/>
      <c r="K19" s="828" t="s">
        <v>88</v>
      </c>
      <c r="L19" s="829"/>
      <c r="M19" s="1"/>
      <c r="N19" s="25"/>
    </row>
    <row r="20" spans="1:14" ht="15.5" x14ac:dyDescent="0.2">
      <c r="A20" s="1">
        <v>1</v>
      </c>
      <c r="B20" s="817">
        <f>INDEX(D75:D94,L18)</f>
        <v>0</v>
      </c>
      <c r="C20" s="818"/>
      <c r="D20" s="819"/>
      <c r="E20" s="819">
        <f>INDEX(E75:E94,L18)</f>
        <v>0</v>
      </c>
      <c r="F20" s="819"/>
      <c r="G20" s="819">
        <f>INDEX(F75:F94,L18)</f>
        <v>0</v>
      </c>
      <c r="H20" s="819"/>
      <c r="I20" s="819">
        <f>INDEX(G75:G94,L18)</f>
        <v>0</v>
      </c>
      <c r="J20" s="819"/>
      <c r="K20" s="820">
        <f>B20*B21+E20*E21+G20*G21+I20*I21</f>
        <v>0</v>
      </c>
      <c r="L20" s="821"/>
      <c r="M20" s="1"/>
      <c r="N20" s="25"/>
    </row>
    <row r="21" spans="1:14" ht="19" thickBot="1" x14ac:dyDescent="0.5">
      <c r="A21" s="1"/>
      <c r="B21" s="875">
        <v>0</v>
      </c>
      <c r="C21" s="876"/>
      <c r="D21" s="84" t="s">
        <v>89</v>
      </c>
      <c r="E21" s="115">
        <v>0</v>
      </c>
      <c r="F21" s="84" t="s">
        <v>89</v>
      </c>
      <c r="G21" s="115">
        <v>0</v>
      </c>
      <c r="H21" s="84" t="s">
        <v>89</v>
      </c>
      <c r="I21" s="115">
        <v>0</v>
      </c>
      <c r="J21" s="84" t="s">
        <v>89</v>
      </c>
      <c r="K21" s="86">
        <f>B21+E21+G21+I21</f>
        <v>0</v>
      </c>
      <c r="L21" s="87" t="s">
        <v>89</v>
      </c>
      <c r="M21" s="1"/>
      <c r="N21" s="25"/>
    </row>
    <row r="22" spans="1:14" ht="6" customHeight="1" thickBot="1" x14ac:dyDescent="0.25">
      <c r="A22" s="1"/>
      <c r="B22" s="1"/>
      <c r="C22" s="1"/>
      <c r="D22" s="1"/>
      <c r="E22" s="1"/>
      <c r="F22" s="1"/>
      <c r="G22" s="1"/>
      <c r="H22" s="1"/>
      <c r="I22" s="1"/>
      <c r="J22" s="1"/>
      <c r="K22" s="1"/>
      <c r="L22" s="1"/>
      <c r="M22" s="1"/>
      <c r="N22" s="25"/>
    </row>
    <row r="23" spans="1:14" ht="14.5" x14ac:dyDescent="0.2">
      <c r="A23" s="1"/>
      <c r="B23" s="826" t="s">
        <v>84</v>
      </c>
      <c r="C23" s="827"/>
      <c r="D23" s="828"/>
      <c r="E23" s="828" t="s">
        <v>120</v>
      </c>
      <c r="F23" s="828"/>
      <c r="G23" s="828" t="s">
        <v>121</v>
      </c>
      <c r="H23" s="828"/>
      <c r="I23" s="877" t="s">
        <v>123</v>
      </c>
      <c r="J23" s="877"/>
      <c r="K23" s="828" t="s">
        <v>88</v>
      </c>
      <c r="L23" s="829"/>
      <c r="M23" s="1"/>
      <c r="N23" s="25"/>
    </row>
    <row r="24" spans="1:14" ht="15.5" x14ac:dyDescent="0.2">
      <c r="A24" s="1">
        <v>2</v>
      </c>
      <c r="B24" s="817">
        <f>INDEX(D75:D94,M18)</f>
        <v>0</v>
      </c>
      <c r="C24" s="818"/>
      <c r="D24" s="819"/>
      <c r="E24" s="819">
        <f>INDEX(E75:E94,M18)</f>
        <v>0</v>
      </c>
      <c r="F24" s="819"/>
      <c r="G24" s="819">
        <f>INDEX(F75:F94,M18)</f>
        <v>0</v>
      </c>
      <c r="H24" s="819"/>
      <c r="I24" s="819">
        <f>INDEX(G75:G94,M18)</f>
        <v>0</v>
      </c>
      <c r="J24" s="819"/>
      <c r="K24" s="840">
        <f>B24*B25+E24*E25+G24*G25+I24*I25</f>
        <v>0</v>
      </c>
      <c r="L24" s="841"/>
      <c r="M24" s="1"/>
      <c r="N24" s="25"/>
    </row>
    <row r="25" spans="1:14" ht="19" thickBot="1" x14ac:dyDescent="0.5">
      <c r="A25" s="1"/>
      <c r="B25" s="875">
        <v>0</v>
      </c>
      <c r="C25" s="876"/>
      <c r="D25" s="84" t="s">
        <v>89</v>
      </c>
      <c r="E25" s="115">
        <v>0</v>
      </c>
      <c r="F25" s="84" t="s">
        <v>89</v>
      </c>
      <c r="G25" s="115">
        <v>0</v>
      </c>
      <c r="H25" s="84" t="s">
        <v>89</v>
      </c>
      <c r="I25" s="115">
        <v>0</v>
      </c>
      <c r="J25" s="84" t="s">
        <v>89</v>
      </c>
      <c r="K25" s="86">
        <f>B25+E25+G25+I25</f>
        <v>0</v>
      </c>
      <c r="L25" s="87" t="s">
        <v>89</v>
      </c>
      <c r="M25" s="1"/>
      <c r="N25" s="25"/>
    </row>
    <row r="26" spans="1:14" ht="6" customHeight="1" thickBot="1" x14ac:dyDescent="0.55000000000000004">
      <c r="A26" s="1"/>
      <c r="B26" s="88"/>
      <c r="C26" s="88"/>
      <c r="D26" s="89"/>
      <c r="E26" s="90"/>
      <c r="F26" s="89"/>
      <c r="G26" s="90"/>
      <c r="H26" s="89"/>
      <c r="I26" s="90"/>
      <c r="J26" s="89"/>
      <c r="K26" s="91"/>
      <c r="L26" s="89"/>
      <c r="M26" s="1"/>
      <c r="N26" s="25"/>
    </row>
    <row r="27" spans="1:14" ht="8" customHeight="1" x14ac:dyDescent="0.5">
      <c r="A27" s="1"/>
      <c r="B27" s="92" t="s">
        <v>124</v>
      </c>
      <c r="C27" s="93"/>
      <c r="D27" s="94"/>
      <c r="E27" s="95"/>
      <c r="F27" s="94"/>
      <c r="G27" s="95"/>
      <c r="H27" s="94"/>
      <c r="I27" s="95"/>
      <c r="J27" s="116"/>
      <c r="K27" s="830" t="s">
        <v>55</v>
      </c>
      <c r="L27" s="831"/>
      <c r="M27" s="1"/>
      <c r="N27" s="25"/>
    </row>
    <row r="28" spans="1:14" ht="8" customHeight="1" x14ac:dyDescent="0.2">
      <c r="A28" s="1"/>
      <c r="B28" s="869"/>
      <c r="C28" s="870"/>
      <c r="D28" s="870"/>
      <c r="E28" s="870"/>
      <c r="F28" s="870"/>
      <c r="G28" s="870"/>
      <c r="H28" s="870"/>
      <c r="I28" s="870"/>
      <c r="J28" s="871"/>
      <c r="K28" s="832"/>
      <c r="L28" s="833"/>
      <c r="M28" s="1"/>
      <c r="N28" s="25"/>
    </row>
    <row r="29" spans="1:14" ht="38.4" customHeight="1" thickBot="1" x14ac:dyDescent="0.55000000000000004">
      <c r="A29" s="1"/>
      <c r="B29" s="872"/>
      <c r="C29" s="873"/>
      <c r="D29" s="873"/>
      <c r="E29" s="873"/>
      <c r="F29" s="873"/>
      <c r="G29" s="873"/>
      <c r="H29" s="873"/>
      <c r="I29" s="873"/>
      <c r="J29" s="874"/>
      <c r="K29" s="838">
        <f>K20+K24</f>
        <v>0</v>
      </c>
      <c r="L29" s="839"/>
      <c r="M29" s="1"/>
      <c r="N29" s="25"/>
    </row>
    <row r="30" spans="1:14" ht="6" customHeight="1" x14ac:dyDescent="0.5">
      <c r="A30" s="1"/>
      <c r="B30" s="88"/>
      <c r="C30" s="88"/>
      <c r="D30" s="89"/>
      <c r="E30" s="90"/>
      <c r="F30" s="89"/>
      <c r="G30" s="90"/>
      <c r="H30" s="89"/>
      <c r="I30" s="90"/>
      <c r="J30" s="89"/>
      <c r="K30" s="91"/>
      <c r="L30" s="89"/>
      <c r="M30" s="1"/>
      <c r="N30" s="25"/>
    </row>
    <row r="31" spans="1:14" ht="16" x14ac:dyDescent="0.2">
      <c r="A31" s="96" t="s">
        <v>91</v>
      </c>
      <c r="B31" s="1"/>
      <c r="C31" s="1"/>
      <c r="D31" s="573" t="s">
        <v>125</v>
      </c>
      <c r="E31" s="573"/>
      <c r="F31" s="573"/>
      <c r="G31" s="573"/>
      <c r="H31" s="573"/>
      <c r="I31" s="573"/>
      <c r="J31" s="573"/>
      <c r="K31" s="573"/>
      <c r="L31" s="573"/>
      <c r="M31" s="1"/>
      <c r="N31" s="25"/>
    </row>
    <row r="32" spans="1:14" ht="14.5" x14ac:dyDescent="0.2">
      <c r="A32" s="97"/>
      <c r="B32" s="822" t="s">
        <v>126</v>
      </c>
      <c r="C32" s="822"/>
      <c r="D32" s="822"/>
      <c r="E32" s="822"/>
      <c r="F32" s="822"/>
      <c r="G32" s="822"/>
      <c r="H32" s="822"/>
      <c r="I32" s="822"/>
      <c r="J32" s="822"/>
      <c r="K32" s="822"/>
      <c r="L32" s="822"/>
      <c r="M32" s="1"/>
      <c r="N32" s="25"/>
    </row>
    <row r="33" spans="1:14" ht="14.5" x14ac:dyDescent="0.2">
      <c r="A33" s="97"/>
      <c r="B33" s="822" t="s">
        <v>127</v>
      </c>
      <c r="C33" s="822"/>
      <c r="D33" s="822"/>
      <c r="E33" s="822"/>
      <c r="F33" s="822"/>
      <c r="G33" s="822"/>
      <c r="H33" s="822"/>
      <c r="I33" s="822"/>
      <c r="J33" s="822"/>
      <c r="K33" s="822"/>
      <c r="L33" s="822"/>
      <c r="M33" s="1"/>
      <c r="N33" s="25"/>
    </row>
    <row r="34" spans="1:14" ht="14.5" x14ac:dyDescent="0.2">
      <c r="A34" s="97"/>
      <c r="B34" s="846" t="s">
        <v>128</v>
      </c>
      <c r="C34" s="846"/>
      <c r="D34" s="846"/>
      <c r="E34" s="846"/>
      <c r="F34" s="846"/>
      <c r="G34" s="846"/>
      <c r="H34" s="846"/>
      <c r="I34" s="846"/>
      <c r="J34" s="846"/>
      <c r="K34" s="846"/>
      <c r="L34" s="846"/>
      <c r="M34" s="1"/>
      <c r="N34" s="25"/>
    </row>
    <row r="35" spans="1:14" ht="14.5" x14ac:dyDescent="0.2">
      <c r="A35" s="97"/>
      <c r="B35" s="822" t="s">
        <v>129</v>
      </c>
      <c r="C35" s="822"/>
      <c r="D35" s="822"/>
      <c r="E35" s="822"/>
      <c r="F35" s="822"/>
      <c r="G35" s="822"/>
      <c r="H35" s="822"/>
      <c r="I35" s="822"/>
      <c r="J35" s="822"/>
      <c r="K35" s="822"/>
      <c r="L35" s="822"/>
      <c r="M35" s="1"/>
      <c r="N35" s="25"/>
    </row>
    <row r="36" spans="1:14" ht="6" customHeight="1" x14ac:dyDescent="0.2">
      <c r="A36" s="1"/>
      <c r="B36" s="1"/>
      <c r="C36" s="1"/>
      <c r="D36" s="1"/>
      <c r="E36" s="1"/>
      <c r="F36" s="1"/>
      <c r="G36" s="1"/>
      <c r="H36" s="1"/>
      <c r="I36" s="1"/>
      <c r="J36" s="1"/>
      <c r="K36" s="1"/>
      <c r="L36" s="1"/>
      <c r="M36" s="1"/>
      <c r="N36" s="25"/>
    </row>
    <row r="37" spans="1:14" ht="29" customHeight="1" x14ac:dyDescent="0.2">
      <c r="A37" s="76" t="b">
        <v>0</v>
      </c>
      <c r="B37" s="117"/>
      <c r="C37" s="868" t="s">
        <v>97</v>
      </c>
      <c r="D37" s="868"/>
      <c r="E37" s="868"/>
      <c r="F37" s="847" t="s">
        <v>98</v>
      </c>
      <c r="G37" s="847"/>
      <c r="H37" s="847"/>
      <c r="I37" s="847"/>
      <c r="J37" s="847"/>
      <c r="K37" s="847"/>
      <c r="L37" s="847"/>
      <c r="M37" s="1"/>
      <c r="N37" s="25"/>
    </row>
    <row r="38" spans="1:14" ht="6" customHeight="1" thickBot="1" x14ac:dyDescent="0.25">
      <c r="A38" s="1"/>
      <c r="B38" s="1"/>
      <c r="C38" s="1"/>
      <c r="D38" s="1"/>
      <c r="E38" s="1"/>
      <c r="F38" s="1"/>
      <c r="G38" s="1"/>
      <c r="H38" s="1"/>
      <c r="I38" s="1"/>
      <c r="J38" s="1"/>
      <c r="K38" s="1"/>
      <c r="L38" s="1"/>
      <c r="M38" s="1"/>
      <c r="N38" s="25"/>
    </row>
    <row r="39" spans="1:14" ht="14.5" x14ac:dyDescent="0.2">
      <c r="A39" s="1"/>
      <c r="B39" s="98"/>
      <c r="C39" s="99" t="s">
        <v>99</v>
      </c>
      <c r="D39" s="848" t="s">
        <v>100</v>
      </c>
      <c r="E39" s="848"/>
      <c r="F39" s="848"/>
      <c r="G39" s="848"/>
      <c r="H39" s="848"/>
      <c r="I39" s="849" t="s">
        <v>101</v>
      </c>
      <c r="J39" s="850"/>
      <c r="K39" s="850"/>
      <c r="L39" s="851"/>
      <c r="M39" s="1"/>
      <c r="N39" s="25"/>
    </row>
    <row r="40" spans="1:14" ht="16" x14ac:dyDescent="0.2">
      <c r="A40" s="76" t="b">
        <v>0</v>
      </c>
      <c r="B40" s="100">
        <v>1</v>
      </c>
      <c r="C40" s="101"/>
      <c r="D40" s="842"/>
      <c r="E40" s="842"/>
      <c r="F40" s="842"/>
      <c r="G40" s="842"/>
      <c r="H40" s="842"/>
      <c r="I40" s="843"/>
      <c r="J40" s="843"/>
      <c r="K40" s="843"/>
      <c r="L40" s="843"/>
      <c r="M40" s="1"/>
      <c r="N40" s="25"/>
    </row>
    <row r="41" spans="1:14" ht="16" x14ac:dyDescent="0.2">
      <c r="A41" s="76" t="b">
        <v>0</v>
      </c>
      <c r="B41" s="102">
        <v>2</v>
      </c>
      <c r="C41" s="103"/>
      <c r="D41" s="844"/>
      <c r="E41" s="844"/>
      <c r="F41" s="844"/>
      <c r="G41" s="844"/>
      <c r="H41" s="844"/>
      <c r="I41" s="845"/>
      <c r="J41" s="845"/>
      <c r="K41" s="845"/>
      <c r="L41" s="845"/>
      <c r="M41" s="1"/>
      <c r="N41" s="25"/>
    </row>
    <row r="42" spans="1:14" ht="16" x14ac:dyDescent="0.2">
      <c r="A42" s="76" t="b">
        <v>0</v>
      </c>
      <c r="B42" s="100">
        <v>3</v>
      </c>
      <c r="C42" s="101"/>
      <c r="D42" s="842"/>
      <c r="E42" s="842"/>
      <c r="F42" s="842"/>
      <c r="G42" s="842"/>
      <c r="H42" s="842"/>
      <c r="I42" s="843"/>
      <c r="J42" s="843"/>
      <c r="K42" s="843"/>
      <c r="L42" s="843"/>
      <c r="M42" s="1"/>
      <c r="N42" s="25"/>
    </row>
    <row r="43" spans="1:14" ht="16" x14ac:dyDescent="0.2">
      <c r="A43" s="76" t="b">
        <v>0</v>
      </c>
      <c r="B43" s="102">
        <v>4</v>
      </c>
      <c r="C43" s="103"/>
      <c r="D43" s="844"/>
      <c r="E43" s="844"/>
      <c r="F43" s="844"/>
      <c r="G43" s="844"/>
      <c r="H43" s="844"/>
      <c r="I43" s="845"/>
      <c r="J43" s="845"/>
      <c r="K43" s="845"/>
      <c r="L43" s="845"/>
      <c r="M43" s="1"/>
      <c r="N43" s="25"/>
    </row>
    <row r="44" spans="1:14" ht="16" x14ac:dyDescent="0.2">
      <c r="A44" s="76" t="b">
        <v>0</v>
      </c>
      <c r="B44" s="100">
        <v>5</v>
      </c>
      <c r="C44" s="101"/>
      <c r="D44" s="852"/>
      <c r="E44" s="853"/>
      <c r="F44" s="853"/>
      <c r="G44" s="853"/>
      <c r="H44" s="854"/>
      <c r="I44" s="855"/>
      <c r="J44" s="856"/>
      <c r="K44" s="856"/>
      <c r="L44" s="857"/>
      <c r="M44" s="1"/>
      <c r="N44" s="25"/>
    </row>
    <row r="45" spans="1:14" ht="16" x14ac:dyDescent="0.2">
      <c r="A45" s="76" t="b">
        <v>0</v>
      </c>
      <c r="B45" s="102">
        <v>6</v>
      </c>
      <c r="C45" s="103"/>
      <c r="D45" s="858"/>
      <c r="E45" s="859"/>
      <c r="F45" s="859"/>
      <c r="G45" s="859"/>
      <c r="H45" s="860"/>
      <c r="I45" s="861"/>
      <c r="J45" s="862"/>
      <c r="K45" s="862"/>
      <c r="L45" s="863"/>
      <c r="M45" s="1"/>
      <c r="N45" s="25"/>
    </row>
    <row r="46" spans="1:14" ht="16" x14ac:dyDescent="0.2">
      <c r="A46" s="76" t="b">
        <v>0</v>
      </c>
      <c r="B46" s="100">
        <v>7</v>
      </c>
      <c r="C46" s="101"/>
      <c r="D46" s="852"/>
      <c r="E46" s="853"/>
      <c r="F46" s="853"/>
      <c r="G46" s="853"/>
      <c r="H46" s="854"/>
      <c r="I46" s="855"/>
      <c r="J46" s="856"/>
      <c r="K46" s="856"/>
      <c r="L46" s="857"/>
      <c r="M46" s="1"/>
      <c r="N46" s="25"/>
    </row>
    <row r="47" spans="1:14" ht="16" x14ac:dyDescent="0.2">
      <c r="A47" s="76" t="b">
        <v>0</v>
      </c>
      <c r="B47" s="102">
        <v>8</v>
      </c>
      <c r="C47" s="103"/>
      <c r="D47" s="858"/>
      <c r="E47" s="859"/>
      <c r="F47" s="859"/>
      <c r="G47" s="859"/>
      <c r="H47" s="860"/>
      <c r="I47" s="861"/>
      <c r="J47" s="862"/>
      <c r="K47" s="862"/>
      <c r="L47" s="863"/>
      <c r="M47" s="1"/>
      <c r="N47" s="25"/>
    </row>
    <row r="48" spans="1:14" ht="16" x14ac:dyDescent="0.2">
      <c r="A48" s="76" t="b">
        <v>0</v>
      </c>
      <c r="B48" s="100">
        <v>9</v>
      </c>
      <c r="C48" s="101"/>
      <c r="D48" s="852"/>
      <c r="E48" s="853"/>
      <c r="F48" s="853"/>
      <c r="G48" s="853"/>
      <c r="H48" s="854"/>
      <c r="I48" s="855"/>
      <c r="J48" s="856"/>
      <c r="K48" s="856"/>
      <c r="L48" s="857"/>
      <c r="M48" s="1"/>
      <c r="N48" s="25"/>
    </row>
    <row r="49" spans="1:14" ht="16" x14ac:dyDescent="0.2">
      <c r="A49" s="76" t="b">
        <v>0</v>
      </c>
      <c r="B49" s="102">
        <v>10</v>
      </c>
      <c r="C49" s="103"/>
      <c r="D49" s="858"/>
      <c r="E49" s="859"/>
      <c r="F49" s="859"/>
      <c r="G49" s="859"/>
      <c r="H49" s="860"/>
      <c r="I49" s="861"/>
      <c r="J49" s="862"/>
      <c r="K49" s="862"/>
      <c r="L49" s="863"/>
      <c r="M49" s="1"/>
      <c r="N49" s="25"/>
    </row>
    <row r="50" spans="1:14" ht="16" x14ac:dyDescent="0.2">
      <c r="A50" s="76" t="b">
        <v>0</v>
      </c>
      <c r="B50" s="100">
        <v>11</v>
      </c>
      <c r="C50" s="101"/>
      <c r="D50" s="852"/>
      <c r="E50" s="853"/>
      <c r="F50" s="853"/>
      <c r="G50" s="853"/>
      <c r="H50" s="854"/>
      <c r="I50" s="855"/>
      <c r="J50" s="856"/>
      <c r="K50" s="856"/>
      <c r="L50" s="857"/>
      <c r="M50" s="1"/>
      <c r="N50" s="25"/>
    </row>
    <row r="51" spans="1:14" ht="16" x14ac:dyDescent="0.2">
      <c r="A51" s="76" t="b">
        <v>0</v>
      </c>
      <c r="B51" s="102">
        <v>12</v>
      </c>
      <c r="C51" s="103"/>
      <c r="D51" s="858"/>
      <c r="E51" s="859"/>
      <c r="F51" s="859"/>
      <c r="G51" s="859"/>
      <c r="H51" s="860"/>
      <c r="I51" s="861"/>
      <c r="J51" s="862"/>
      <c r="K51" s="862"/>
      <c r="L51" s="863"/>
      <c r="M51" s="1"/>
      <c r="N51" s="25"/>
    </row>
    <row r="52" spans="1:14" ht="16" x14ac:dyDescent="0.2">
      <c r="A52" s="76" t="b">
        <v>0</v>
      </c>
      <c r="B52" s="100">
        <v>13</v>
      </c>
      <c r="C52" s="101"/>
      <c r="D52" s="852"/>
      <c r="E52" s="853"/>
      <c r="F52" s="853"/>
      <c r="G52" s="853"/>
      <c r="H52" s="854"/>
      <c r="I52" s="855"/>
      <c r="J52" s="856"/>
      <c r="K52" s="856"/>
      <c r="L52" s="857"/>
      <c r="M52" s="1"/>
      <c r="N52" s="25"/>
    </row>
    <row r="53" spans="1:14" ht="16" x14ac:dyDescent="0.2">
      <c r="A53" s="76" t="b">
        <v>0</v>
      </c>
      <c r="B53" s="102">
        <v>14</v>
      </c>
      <c r="C53" s="103"/>
      <c r="D53" s="858"/>
      <c r="E53" s="859"/>
      <c r="F53" s="859"/>
      <c r="G53" s="859"/>
      <c r="H53" s="860"/>
      <c r="I53" s="861"/>
      <c r="J53" s="862"/>
      <c r="K53" s="862"/>
      <c r="L53" s="863"/>
      <c r="M53" s="1"/>
      <c r="N53" s="25"/>
    </row>
    <row r="54" spans="1:14" ht="16" x14ac:dyDescent="0.2">
      <c r="A54" s="76" t="b">
        <v>0</v>
      </c>
      <c r="B54" s="100">
        <v>15</v>
      </c>
      <c r="C54" s="101"/>
      <c r="D54" s="852"/>
      <c r="E54" s="853"/>
      <c r="F54" s="853"/>
      <c r="G54" s="853"/>
      <c r="H54" s="854"/>
      <c r="I54" s="855"/>
      <c r="J54" s="856"/>
      <c r="K54" s="856"/>
      <c r="L54" s="857"/>
      <c r="M54" s="1"/>
      <c r="N54" s="25"/>
    </row>
    <row r="55" spans="1:14" ht="16" x14ac:dyDescent="0.2">
      <c r="A55" s="76" t="b">
        <v>0</v>
      </c>
      <c r="B55" s="102">
        <v>16</v>
      </c>
      <c r="C55" s="103"/>
      <c r="D55" s="858"/>
      <c r="E55" s="859"/>
      <c r="F55" s="859"/>
      <c r="G55" s="859"/>
      <c r="H55" s="860"/>
      <c r="I55" s="861"/>
      <c r="J55" s="862"/>
      <c r="K55" s="862"/>
      <c r="L55" s="863"/>
      <c r="M55" s="1"/>
      <c r="N55" s="25"/>
    </row>
    <row r="56" spans="1:14" ht="16" x14ac:dyDescent="0.2">
      <c r="A56" s="76" t="b">
        <v>0</v>
      </c>
      <c r="B56" s="100">
        <v>17</v>
      </c>
      <c r="C56" s="101"/>
      <c r="D56" s="852"/>
      <c r="E56" s="853"/>
      <c r="F56" s="853"/>
      <c r="G56" s="853"/>
      <c r="H56" s="854"/>
      <c r="I56" s="855"/>
      <c r="J56" s="856"/>
      <c r="K56" s="856"/>
      <c r="L56" s="857"/>
      <c r="M56" s="1"/>
      <c r="N56" s="25"/>
    </row>
    <row r="57" spans="1:14" ht="16" x14ac:dyDescent="0.2">
      <c r="A57" s="76" t="b">
        <v>0</v>
      </c>
      <c r="B57" s="102">
        <v>18</v>
      </c>
      <c r="C57" s="103"/>
      <c r="D57" s="858"/>
      <c r="E57" s="859"/>
      <c r="F57" s="859"/>
      <c r="G57" s="859"/>
      <c r="H57" s="860"/>
      <c r="I57" s="861"/>
      <c r="J57" s="862"/>
      <c r="K57" s="862"/>
      <c r="L57" s="863"/>
      <c r="M57" s="1"/>
      <c r="N57" s="25"/>
    </row>
    <row r="58" spans="1:14" ht="16" x14ac:dyDescent="0.2">
      <c r="A58" s="76" t="b">
        <v>0</v>
      </c>
      <c r="B58" s="100">
        <v>19</v>
      </c>
      <c r="C58" s="101"/>
      <c r="D58" s="852"/>
      <c r="E58" s="853"/>
      <c r="F58" s="853"/>
      <c r="G58" s="853"/>
      <c r="H58" s="854"/>
      <c r="I58" s="855"/>
      <c r="J58" s="856"/>
      <c r="K58" s="856"/>
      <c r="L58" s="857"/>
      <c r="M58" s="1"/>
      <c r="N58" s="25"/>
    </row>
    <row r="59" spans="1:14" ht="16" x14ac:dyDescent="0.2">
      <c r="A59" s="76" t="b">
        <v>0</v>
      </c>
      <c r="B59" s="102">
        <v>20</v>
      </c>
      <c r="C59" s="103"/>
      <c r="D59" s="858"/>
      <c r="E59" s="859"/>
      <c r="F59" s="859"/>
      <c r="G59" s="859"/>
      <c r="H59" s="860"/>
      <c r="I59" s="861"/>
      <c r="J59" s="862"/>
      <c r="K59" s="862"/>
      <c r="L59" s="863"/>
      <c r="M59" s="1"/>
      <c r="N59" s="25"/>
    </row>
    <row r="60" spans="1:14" ht="16" x14ac:dyDescent="0.2">
      <c r="A60" s="76" t="b">
        <v>0</v>
      </c>
      <c r="B60" s="100">
        <v>21</v>
      </c>
      <c r="C60" s="101"/>
      <c r="D60" s="852"/>
      <c r="E60" s="853"/>
      <c r="F60" s="853"/>
      <c r="G60" s="853"/>
      <c r="H60" s="854"/>
      <c r="I60" s="855"/>
      <c r="J60" s="856"/>
      <c r="K60" s="856"/>
      <c r="L60" s="857"/>
      <c r="M60" s="1"/>
      <c r="N60" s="25"/>
    </row>
    <row r="61" spans="1:14" ht="16" x14ac:dyDescent="0.2">
      <c r="A61" s="76" t="b">
        <v>0</v>
      </c>
      <c r="B61" s="102">
        <v>22</v>
      </c>
      <c r="C61" s="103"/>
      <c r="D61" s="858"/>
      <c r="E61" s="859"/>
      <c r="F61" s="859"/>
      <c r="G61" s="859"/>
      <c r="H61" s="860"/>
      <c r="I61" s="861"/>
      <c r="J61" s="862"/>
      <c r="K61" s="862"/>
      <c r="L61" s="863"/>
      <c r="M61" s="1"/>
      <c r="N61" s="25"/>
    </row>
    <row r="62" spans="1:14" ht="16" x14ac:dyDescent="0.2">
      <c r="A62" s="76" t="b">
        <v>0</v>
      </c>
      <c r="B62" s="100">
        <v>23</v>
      </c>
      <c r="C62" s="101"/>
      <c r="D62" s="852"/>
      <c r="E62" s="853"/>
      <c r="F62" s="853"/>
      <c r="G62" s="853"/>
      <c r="H62" s="854"/>
      <c r="I62" s="855"/>
      <c r="J62" s="856"/>
      <c r="K62" s="856"/>
      <c r="L62" s="857"/>
      <c r="M62" s="1"/>
      <c r="N62" s="25"/>
    </row>
    <row r="63" spans="1:14" ht="16" x14ac:dyDescent="0.2">
      <c r="A63" s="76" t="b">
        <v>0</v>
      </c>
      <c r="B63" s="102">
        <v>24</v>
      </c>
      <c r="C63" s="103"/>
      <c r="D63" s="858"/>
      <c r="E63" s="859"/>
      <c r="F63" s="859"/>
      <c r="G63" s="859"/>
      <c r="H63" s="860"/>
      <c r="I63" s="861"/>
      <c r="J63" s="862"/>
      <c r="K63" s="862"/>
      <c r="L63" s="863"/>
      <c r="M63" s="1"/>
      <c r="N63" s="25"/>
    </row>
    <row r="64" spans="1:14" ht="16" x14ac:dyDescent="0.2">
      <c r="A64" s="76" t="b">
        <v>0</v>
      </c>
      <c r="B64" s="100">
        <v>25</v>
      </c>
      <c r="C64" s="101"/>
      <c r="D64" s="852"/>
      <c r="E64" s="853"/>
      <c r="F64" s="853"/>
      <c r="G64" s="853"/>
      <c r="H64" s="854"/>
      <c r="I64" s="855"/>
      <c r="J64" s="856"/>
      <c r="K64" s="856"/>
      <c r="L64" s="857"/>
      <c r="M64" s="1"/>
      <c r="N64" s="25"/>
    </row>
    <row r="65" spans="1:14" ht="16" x14ac:dyDescent="0.2">
      <c r="A65" s="76" t="b">
        <v>0</v>
      </c>
      <c r="B65" s="102">
        <v>26</v>
      </c>
      <c r="C65" s="103"/>
      <c r="D65" s="858"/>
      <c r="E65" s="859"/>
      <c r="F65" s="859"/>
      <c r="G65" s="859"/>
      <c r="H65" s="860"/>
      <c r="I65" s="861"/>
      <c r="J65" s="862"/>
      <c r="K65" s="862"/>
      <c r="L65" s="863"/>
      <c r="M65" s="1"/>
      <c r="N65" s="25"/>
    </row>
    <row r="66" spans="1:14" ht="16" x14ac:dyDescent="0.2">
      <c r="A66" s="76" t="b">
        <v>0</v>
      </c>
      <c r="B66" s="100">
        <v>27</v>
      </c>
      <c r="C66" s="101"/>
      <c r="D66" s="852"/>
      <c r="E66" s="853"/>
      <c r="F66" s="853"/>
      <c r="G66" s="853"/>
      <c r="H66" s="854"/>
      <c r="I66" s="855"/>
      <c r="J66" s="856"/>
      <c r="K66" s="856"/>
      <c r="L66" s="857"/>
      <c r="M66" s="1"/>
      <c r="N66" s="25"/>
    </row>
    <row r="67" spans="1:14" ht="16" x14ac:dyDescent="0.2">
      <c r="A67" s="76" t="b">
        <v>0</v>
      </c>
      <c r="B67" s="102">
        <v>28</v>
      </c>
      <c r="C67" s="103"/>
      <c r="D67" s="858"/>
      <c r="E67" s="859"/>
      <c r="F67" s="859"/>
      <c r="G67" s="859"/>
      <c r="H67" s="860"/>
      <c r="I67" s="861"/>
      <c r="J67" s="862"/>
      <c r="K67" s="862"/>
      <c r="L67" s="863"/>
      <c r="M67" s="1"/>
      <c r="N67" s="25"/>
    </row>
    <row r="68" spans="1:14" ht="16" x14ac:dyDescent="0.2">
      <c r="A68" s="76" t="b">
        <v>0</v>
      </c>
      <c r="B68" s="100">
        <v>29</v>
      </c>
      <c r="C68" s="101"/>
      <c r="D68" s="852"/>
      <c r="E68" s="853"/>
      <c r="F68" s="853"/>
      <c r="G68" s="853"/>
      <c r="H68" s="854"/>
      <c r="I68" s="855"/>
      <c r="J68" s="856"/>
      <c r="K68" s="856"/>
      <c r="L68" s="857"/>
      <c r="M68" s="1"/>
      <c r="N68" s="25"/>
    </row>
    <row r="69" spans="1:14" ht="16.5" thickBot="1" x14ac:dyDescent="0.25">
      <c r="A69" s="76" t="b">
        <v>0</v>
      </c>
      <c r="B69" s="104">
        <v>30</v>
      </c>
      <c r="C69" s="103"/>
      <c r="D69" s="858"/>
      <c r="E69" s="859"/>
      <c r="F69" s="859"/>
      <c r="G69" s="859"/>
      <c r="H69" s="860"/>
      <c r="I69" s="861"/>
      <c r="J69" s="862"/>
      <c r="K69" s="862"/>
      <c r="L69" s="863"/>
      <c r="M69" s="1"/>
      <c r="N69" s="25"/>
    </row>
    <row r="70" spans="1:14" ht="6" customHeight="1" x14ac:dyDescent="0.2">
      <c r="A70" s="1"/>
      <c r="B70" s="1"/>
      <c r="C70" s="1"/>
      <c r="D70" s="1"/>
      <c r="E70" s="1"/>
      <c r="F70" s="635"/>
      <c r="G70" s="635"/>
      <c r="H70" s="635"/>
      <c r="I70" s="635"/>
      <c r="J70" s="635"/>
      <c r="K70" s="635"/>
      <c r="L70" s="635"/>
      <c r="M70" s="1"/>
      <c r="N70" s="25"/>
    </row>
    <row r="71" spans="1:14" ht="15" thickBot="1" x14ac:dyDescent="0.25">
      <c r="A71" s="1"/>
      <c r="B71" s="50" t="s">
        <v>57</v>
      </c>
      <c r="C71" s="50"/>
      <c r="E71" s="1"/>
      <c r="F71" s="1"/>
      <c r="G71" s="1"/>
      <c r="H71" s="1"/>
      <c r="I71" s="1"/>
      <c r="J71" s="1"/>
      <c r="K71" s="1"/>
      <c r="L71" s="1"/>
      <c r="M71" s="1"/>
      <c r="N71" s="25"/>
    </row>
    <row r="72" spans="1:14" ht="31.5" customHeight="1" thickBot="1" x14ac:dyDescent="0.25">
      <c r="A72" s="1"/>
      <c r="B72" s="56" t="s">
        <v>58</v>
      </c>
      <c r="C72" s="57"/>
      <c r="D72" s="864"/>
      <c r="E72" s="865"/>
      <c r="F72" s="51" t="s">
        <v>102</v>
      </c>
      <c r="G72" s="53"/>
      <c r="H72" s="866"/>
      <c r="I72" s="867"/>
      <c r="J72" s="56" t="s">
        <v>59</v>
      </c>
      <c r="K72" s="57"/>
      <c r="L72" s="58"/>
      <c r="M72" s="1"/>
      <c r="N72" s="25"/>
    </row>
    <row r="73" spans="1:14" x14ac:dyDescent="0.2">
      <c r="N73" s="25"/>
    </row>
    <row r="74" spans="1:14" ht="48.4" customHeight="1" x14ac:dyDescent="0.2">
      <c r="A74" s="25"/>
      <c r="B74" s="25"/>
      <c r="C74" s="25"/>
      <c r="D74" s="25"/>
      <c r="E74" s="25"/>
      <c r="F74" s="25"/>
      <c r="G74" s="25"/>
      <c r="H74" s="25"/>
      <c r="I74" s="25"/>
      <c r="J74" s="25"/>
      <c r="K74" s="25"/>
      <c r="L74" s="25"/>
      <c r="M74" s="25"/>
      <c r="N74" s="25"/>
    </row>
    <row r="75" spans="1:14" ht="14.5" hidden="1" x14ac:dyDescent="0.2">
      <c r="B75" s="105" t="s">
        <v>103</v>
      </c>
      <c r="C75" s="106"/>
      <c r="D75" s="107">
        <v>0</v>
      </c>
      <c r="E75" s="107">
        <v>0</v>
      </c>
      <c r="F75" s="107">
        <v>0</v>
      </c>
      <c r="G75" s="107">
        <v>0</v>
      </c>
    </row>
    <row r="76" spans="1:14" hidden="1" x14ac:dyDescent="0.2">
      <c r="B76" s="105" t="s">
        <v>130</v>
      </c>
      <c r="C76" s="105"/>
      <c r="D76" s="107">
        <v>2618</v>
      </c>
      <c r="E76" s="107">
        <v>2242</v>
      </c>
      <c r="F76" s="107">
        <v>3128</v>
      </c>
      <c r="G76" s="107">
        <v>1772</v>
      </c>
    </row>
    <row r="77" spans="1:14" hidden="1" x14ac:dyDescent="0.2">
      <c r="B77" s="105" t="s">
        <v>131</v>
      </c>
      <c r="C77" s="105"/>
      <c r="D77" s="107">
        <v>1309</v>
      </c>
      <c r="E77" s="107">
        <v>1121</v>
      </c>
      <c r="F77" s="107">
        <v>1564</v>
      </c>
      <c r="G77" s="107">
        <v>886</v>
      </c>
    </row>
    <row r="78" spans="1:14" hidden="1" x14ac:dyDescent="0.2">
      <c r="B78" s="105" t="s">
        <v>132</v>
      </c>
      <c r="C78" s="105"/>
      <c r="D78" s="107">
        <v>1309</v>
      </c>
      <c r="E78" s="107">
        <v>1121</v>
      </c>
      <c r="F78" s="107">
        <v>1564</v>
      </c>
      <c r="G78" s="107">
        <v>886</v>
      </c>
    </row>
    <row r="79" spans="1:14" hidden="1" x14ac:dyDescent="0.2">
      <c r="B79" s="105" t="s">
        <v>424</v>
      </c>
      <c r="C79" s="105"/>
      <c r="D79" s="107">
        <v>1683</v>
      </c>
      <c r="E79" s="107">
        <v>676</v>
      </c>
      <c r="F79" s="107">
        <v>1938</v>
      </c>
      <c r="G79" s="107">
        <v>421</v>
      </c>
    </row>
    <row r="80" spans="1:14" hidden="1" x14ac:dyDescent="0.2">
      <c r="B80" s="105" t="s">
        <v>133</v>
      </c>
      <c r="C80" s="105"/>
      <c r="D80" s="107">
        <v>1683</v>
      </c>
      <c r="E80" s="107">
        <v>676</v>
      </c>
      <c r="F80" s="107">
        <v>1938</v>
      </c>
      <c r="G80" s="107">
        <v>421</v>
      </c>
    </row>
    <row r="81" spans="2:7" hidden="1" x14ac:dyDescent="0.2">
      <c r="B81" s="105" t="s">
        <v>137</v>
      </c>
      <c r="C81" s="105"/>
      <c r="D81" s="107">
        <v>1870</v>
      </c>
      <c r="E81" s="107">
        <v>1190</v>
      </c>
      <c r="F81" s="107">
        <v>2125</v>
      </c>
      <c r="G81" s="107">
        <v>935</v>
      </c>
    </row>
    <row r="82" spans="2:7" hidden="1" x14ac:dyDescent="0.2">
      <c r="B82" s="105" t="s">
        <v>134</v>
      </c>
      <c r="C82" s="105"/>
      <c r="D82" s="107">
        <v>1559</v>
      </c>
      <c r="E82" s="107">
        <v>1105</v>
      </c>
      <c r="F82" s="107">
        <v>1814</v>
      </c>
      <c r="G82" s="107">
        <v>850</v>
      </c>
    </row>
    <row r="83" spans="2:7" hidden="1" x14ac:dyDescent="0.2">
      <c r="B83" s="105" t="s">
        <v>135</v>
      </c>
      <c r="C83" s="105"/>
      <c r="D83" s="107">
        <v>1559</v>
      </c>
      <c r="E83" s="107">
        <v>1105</v>
      </c>
      <c r="F83" s="107">
        <v>1814</v>
      </c>
      <c r="G83" s="107">
        <v>850</v>
      </c>
    </row>
    <row r="84" spans="2:7" hidden="1" x14ac:dyDescent="0.2">
      <c r="B84" s="105" t="s">
        <v>136</v>
      </c>
      <c r="C84" s="105"/>
      <c r="D84" s="107">
        <v>1559</v>
      </c>
      <c r="E84" s="107">
        <v>1105</v>
      </c>
      <c r="F84" s="107">
        <v>1814</v>
      </c>
      <c r="G84" s="107">
        <v>850</v>
      </c>
    </row>
    <row r="85" spans="2:7" hidden="1" x14ac:dyDescent="0.2">
      <c r="B85" s="105" t="s">
        <v>138</v>
      </c>
      <c r="C85" s="105"/>
      <c r="D85" s="107">
        <v>2251</v>
      </c>
      <c r="E85" s="107">
        <v>1955</v>
      </c>
      <c r="F85" s="107">
        <v>2506</v>
      </c>
      <c r="G85" s="107">
        <v>1700</v>
      </c>
    </row>
    <row r="86" spans="2:7" ht="14.5" hidden="1" x14ac:dyDescent="0.2">
      <c r="B86" s="105" t="s">
        <v>139</v>
      </c>
      <c r="C86" s="106"/>
      <c r="D86" s="107">
        <v>1559</v>
      </c>
      <c r="E86" s="107">
        <v>255</v>
      </c>
      <c r="F86" s="107">
        <v>1814</v>
      </c>
      <c r="G86" s="107">
        <v>0</v>
      </c>
    </row>
    <row r="87" spans="2:7" ht="14.5" hidden="1" x14ac:dyDescent="0.2">
      <c r="B87" s="105" t="s">
        <v>140</v>
      </c>
      <c r="C87" s="106"/>
      <c r="D87" s="107">
        <v>1776</v>
      </c>
      <c r="E87" s="107">
        <v>255</v>
      </c>
      <c r="F87" s="107">
        <v>2031</v>
      </c>
      <c r="G87" s="107">
        <v>0</v>
      </c>
    </row>
    <row r="88" spans="2:7" ht="14.5" hidden="1" x14ac:dyDescent="0.2">
      <c r="B88" s="105" t="s">
        <v>141</v>
      </c>
      <c r="C88" s="106"/>
      <c r="D88" s="107">
        <v>5358</v>
      </c>
      <c r="E88" s="107">
        <v>255</v>
      </c>
      <c r="F88" s="107">
        <v>5613</v>
      </c>
      <c r="G88" s="107">
        <v>0</v>
      </c>
    </row>
    <row r="89" spans="2:7" ht="14.5" hidden="1" x14ac:dyDescent="0.2">
      <c r="B89" s="105" t="s">
        <v>142</v>
      </c>
      <c r="C89" s="106"/>
      <c r="D89" s="107">
        <v>6667</v>
      </c>
      <c r="E89" s="107">
        <v>1564</v>
      </c>
      <c r="F89" s="107">
        <v>6922</v>
      </c>
      <c r="G89" s="107">
        <v>1309</v>
      </c>
    </row>
    <row r="90" spans="2:7" ht="14.5" hidden="1" x14ac:dyDescent="0.2">
      <c r="B90" s="105" t="s">
        <v>143</v>
      </c>
      <c r="C90" s="1"/>
      <c r="D90" s="107">
        <v>6013</v>
      </c>
      <c r="E90" s="107">
        <v>910</v>
      </c>
      <c r="F90" s="107">
        <v>6268</v>
      </c>
      <c r="G90" s="107">
        <v>655</v>
      </c>
    </row>
    <row r="91" spans="2:7" ht="14.5" hidden="1" x14ac:dyDescent="0.2">
      <c r="B91" s="105" t="s">
        <v>144</v>
      </c>
      <c r="C91" s="1"/>
      <c r="D91" s="107">
        <v>6013</v>
      </c>
      <c r="E91" s="107">
        <v>910</v>
      </c>
      <c r="F91" s="107">
        <v>6268</v>
      </c>
      <c r="G91" s="107">
        <v>655</v>
      </c>
    </row>
    <row r="92" spans="2:7" ht="14.5" hidden="1" x14ac:dyDescent="0.2">
      <c r="B92" s="105" t="s">
        <v>145</v>
      </c>
      <c r="C92" s="1"/>
      <c r="D92" s="107">
        <v>3478</v>
      </c>
      <c r="E92" s="107">
        <v>255</v>
      </c>
      <c r="F92" s="107">
        <v>3733</v>
      </c>
      <c r="G92" s="107">
        <v>0</v>
      </c>
    </row>
    <row r="93" spans="2:7" ht="14.5" hidden="1" x14ac:dyDescent="0.2">
      <c r="B93" s="105" t="s">
        <v>146</v>
      </c>
      <c r="C93" s="1"/>
      <c r="D93" s="107">
        <v>1963</v>
      </c>
      <c r="E93" s="107">
        <v>255</v>
      </c>
      <c r="F93" s="107">
        <v>2218</v>
      </c>
      <c r="G93" s="107">
        <v>0</v>
      </c>
    </row>
    <row r="94" spans="2:7" ht="14.5" hidden="1" x14ac:dyDescent="0.2">
      <c r="B94" s="105" t="s">
        <v>536</v>
      </c>
      <c r="C94" s="1"/>
      <c r="D94" s="107">
        <v>3180</v>
      </c>
      <c r="E94" s="107">
        <v>1309</v>
      </c>
      <c r="F94" s="107">
        <v>0</v>
      </c>
      <c r="G94" s="107">
        <v>0</v>
      </c>
    </row>
  </sheetData>
  <sheetProtection sheet="1" objects="1" scenarios="1" formatCells="0"/>
  <mergeCells count="109">
    <mergeCell ref="C14:F14"/>
    <mergeCell ref="I14:J14"/>
    <mergeCell ref="B16:D16"/>
    <mergeCell ref="I16:M16"/>
    <mergeCell ref="C3:F3"/>
    <mergeCell ref="L3:M3"/>
    <mergeCell ref="C5:H5"/>
    <mergeCell ref="J5:L5"/>
    <mergeCell ref="C12:F12"/>
    <mergeCell ref="I12:J12"/>
    <mergeCell ref="B8:L8"/>
    <mergeCell ref="B9:L9"/>
    <mergeCell ref="B21:C21"/>
    <mergeCell ref="B23:D23"/>
    <mergeCell ref="E23:F23"/>
    <mergeCell ref="G23:H23"/>
    <mergeCell ref="I23:J23"/>
    <mergeCell ref="K23:L23"/>
    <mergeCell ref="B19:D19"/>
    <mergeCell ref="E19:F19"/>
    <mergeCell ref="G19:H19"/>
    <mergeCell ref="I19:J19"/>
    <mergeCell ref="K19:L19"/>
    <mergeCell ref="B20:D20"/>
    <mergeCell ref="E20:F20"/>
    <mergeCell ref="G20:H20"/>
    <mergeCell ref="I20:J20"/>
    <mergeCell ref="K20:L20"/>
    <mergeCell ref="K27:L28"/>
    <mergeCell ref="B28:J29"/>
    <mergeCell ref="K29:L29"/>
    <mergeCell ref="D31:L31"/>
    <mergeCell ref="B32:L32"/>
    <mergeCell ref="B33:L33"/>
    <mergeCell ref="B24:D24"/>
    <mergeCell ref="E24:F24"/>
    <mergeCell ref="G24:H24"/>
    <mergeCell ref="I24:J24"/>
    <mergeCell ref="K24:L24"/>
    <mergeCell ref="B25:C25"/>
    <mergeCell ref="D40:H40"/>
    <mergeCell ref="I40:L40"/>
    <mergeCell ref="D41:H41"/>
    <mergeCell ref="I41:L41"/>
    <mergeCell ref="D42:H42"/>
    <mergeCell ref="I42:L42"/>
    <mergeCell ref="B34:L34"/>
    <mergeCell ref="B35:L35"/>
    <mergeCell ref="C37:E37"/>
    <mergeCell ref="F37:L37"/>
    <mergeCell ref="D39:H39"/>
    <mergeCell ref="I39:L39"/>
    <mergeCell ref="D46:H46"/>
    <mergeCell ref="I46:L46"/>
    <mergeCell ref="D47:H47"/>
    <mergeCell ref="I47:L47"/>
    <mergeCell ref="D48:H48"/>
    <mergeCell ref="I48:L48"/>
    <mergeCell ref="D43:H43"/>
    <mergeCell ref="I43:L43"/>
    <mergeCell ref="D44:H44"/>
    <mergeCell ref="I44:L44"/>
    <mergeCell ref="D45:H45"/>
    <mergeCell ref="I45:L45"/>
    <mergeCell ref="D52:H52"/>
    <mergeCell ref="I52:L52"/>
    <mergeCell ref="D53:H53"/>
    <mergeCell ref="I53:L53"/>
    <mergeCell ref="D54:H54"/>
    <mergeCell ref="I54:L54"/>
    <mergeCell ref="D49:H49"/>
    <mergeCell ref="I49:L49"/>
    <mergeCell ref="D50:H50"/>
    <mergeCell ref="I50:L50"/>
    <mergeCell ref="D51:H51"/>
    <mergeCell ref="I51:L51"/>
    <mergeCell ref="D58:H58"/>
    <mergeCell ref="I58:L58"/>
    <mergeCell ref="D59:H59"/>
    <mergeCell ref="I59:L59"/>
    <mergeCell ref="D60:H60"/>
    <mergeCell ref="I60:L60"/>
    <mergeCell ref="D55:H55"/>
    <mergeCell ref="I55:L55"/>
    <mergeCell ref="D56:H56"/>
    <mergeCell ref="I56:L56"/>
    <mergeCell ref="D57:H57"/>
    <mergeCell ref="I57:L57"/>
    <mergeCell ref="D64:H64"/>
    <mergeCell ref="I64:L64"/>
    <mergeCell ref="D65:H65"/>
    <mergeCell ref="I65:L65"/>
    <mergeCell ref="D66:H66"/>
    <mergeCell ref="I66:L66"/>
    <mergeCell ref="D61:H61"/>
    <mergeCell ref="I61:L61"/>
    <mergeCell ref="D62:H62"/>
    <mergeCell ref="I62:L62"/>
    <mergeCell ref="D63:H63"/>
    <mergeCell ref="I63:L63"/>
    <mergeCell ref="F70:L70"/>
    <mergeCell ref="D72:E72"/>
    <mergeCell ref="H72:I72"/>
    <mergeCell ref="D67:H67"/>
    <mergeCell ref="I67:L67"/>
    <mergeCell ref="D68:H68"/>
    <mergeCell ref="I68:L68"/>
    <mergeCell ref="D69:H69"/>
    <mergeCell ref="I69:L69"/>
  </mergeCells>
  <phoneticPr fontId="1"/>
  <conditionalFormatting sqref="B37:C37">
    <cfRule type="expression" dxfId="181" priority="66">
      <formula>$A$37=TRUE</formula>
    </cfRule>
  </conditionalFormatting>
  <conditionalFormatting sqref="B16:D16">
    <cfRule type="expression" dxfId="180" priority="1">
      <formula>$M$18=5</formula>
    </cfRule>
    <cfRule type="expression" dxfId="179" priority="2">
      <formula>$L$18=5</formula>
    </cfRule>
  </conditionalFormatting>
  <conditionalFormatting sqref="B40:D40 I40">
    <cfRule type="expression" dxfId="178" priority="65">
      <formula>$B$21+$E$21+$G$21&gt;=1</formula>
    </cfRule>
  </conditionalFormatting>
  <conditionalFormatting sqref="B41:D41 I41">
    <cfRule type="expression" dxfId="177" priority="64">
      <formula>$B$21+$E$21+$G$21&gt;=2</formula>
    </cfRule>
  </conditionalFormatting>
  <conditionalFormatting sqref="B42:D42 I42">
    <cfRule type="expression" dxfId="176" priority="63">
      <formula>$B$21+$E$21+$G$21&gt;=3</formula>
    </cfRule>
  </conditionalFormatting>
  <conditionalFormatting sqref="B43:D43 I43">
    <cfRule type="expression" dxfId="175" priority="62">
      <formula>$B$21+$E$21+$G$21&gt;=4</formula>
    </cfRule>
  </conditionalFormatting>
  <conditionalFormatting sqref="B44:D44 I44">
    <cfRule type="expression" dxfId="174" priority="61">
      <formula>$B$21+$E$21+$G$21&gt;=5</formula>
    </cfRule>
  </conditionalFormatting>
  <conditionalFormatting sqref="B45:D45 I45">
    <cfRule type="expression" dxfId="173" priority="60">
      <formula>$B$21+$E$21+$G$21&gt;=6</formula>
    </cfRule>
  </conditionalFormatting>
  <conditionalFormatting sqref="B46:D46 I46">
    <cfRule type="expression" dxfId="172" priority="59">
      <formula>$B$21+$E$21+$G$21&gt;=7</formula>
    </cfRule>
  </conditionalFormatting>
  <conditionalFormatting sqref="B47:D47 I47">
    <cfRule type="expression" dxfId="171" priority="58">
      <formula>$B$21+$E$21+$G$21&gt;=8</formula>
    </cfRule>
  </conditionalFormatting>
  <conditionalFormatting sqref="B48:D48 I48">
    <cfRule type="expression" dxfId="170" priority="57">
      <formula>$B$21+$E$21+$G$21&gt;=9</formula>
    </cfRule>
  </conditionalFormatting>
  <conditionalFormatting sqref="B49:D49 I49">
    <cfRule type="expression" dxfId="169" priority="56">
      <formula>$B$21+$E$21+$G$21&gt;=10</formula>
    </cfRule>
  </conditionalFormatting>
  <conditionalFormatting sqref="B50:D50 I50">
    <cfRule type="expression" dxfId="168" priority="55">
      <formula>$B$21+$E$21+$G$21&gt;=11</formula>
    </cfRule>
  </conditionalFormatting>
  <conditionalFormatting sqref="B51:D51 I51">
    <cfRule type="expression" dxfId="167" priority="54">
      <formula>$B$21+$E$21+$G$21&gt;=12</formula>
    </cfRule>
  </conditionalFormatting>
  <conditionalFormatting sqref="B52:D52 I52">
    <cfRule type="expression" dxfId="166" priority="53">
      <formula>$B$21+$E$21+$G$21&gt;=13</formula>
    </cfRule>
  </conditionalFormatting>
  <conditionalFormatting sqref="B53:D53 I53">
    <cfRule type="expression" dxfId="165" priority="52">
      <formula>$B$21+$E$21+$G$21&gt;=14</formula>
    </cfRule>
  </conditionalFormatting>
  <conditionalFormatting sqref="B54:D54 I54">
    <cfRule type="expression" dxfId="164" priority="51">
      <formula>$B$21+$E$21+$G$21&gt;=15</formula>
    </cfRule>
  </conditionalFormatting>
  <conditionalFormatting sqref="B55:D55 I55">
    <cfRule type="expression" dxfId="163" priority="50">
      <formula>$B$21+$E$21+$G$21&gt;=16</formula>
    </cfRule>
  </conditionalFormatting>
  <conditionalFormatting sqref="B56:D56 I56">
    <cfRule type="expression" dxfId="162" priority="49">
      <formula>$B$21+$E$21+$G$21&gt;=17</formula>
    </cfRule>
  </conditionalFormatting>
  <conditionalFormatting sqref="B57:D57 I57">
    <cfRule type="expression" dxfId="161" priority="48">
      <formula>$B$21+$E$21+$G$21&gt;=18</formula>
    </cfRule>
  </conditionalFormatting>
  <conditionalFormatting sqref="B58:D58 I58">
    <cfRule type="expression" dxfId="160" priority="47">
      <formula>$B$21+$E$21+$G$21&gt;=19</formula>
    </cfRule>
  </conditionalFormatting>
  <conditionalFormatting sqref="B59:D59 I59">
    <cfRule type="expression" dxfId="159" priority="46">
      <formula>$B$21+$E$21+$G$21&gt;=20</formula>
    </cfRule>
  </conditionalFormatting>
  <conditionalFormatting sqref="B60:D60 I60">
    <cfRule type="expression" dxfId="158" priority="45">
      <formula>$B$21+$E$21+$G$21&gt;=21</formula>
    </cfRule>
  </conditionalFormatting>
  <conditionalFormatting sqref="B61:D61 I61">
    <cfRule type="expression" dxfId="157" priority="44">
      <formula>$B$21+$E$21+$G$21&gt;=22</formula>
    </cfRule>
  </conditionalFormatting>
  <conditionalFormatting sqref="B62:D62 I62">
    <cfRule type="expression" dxfId="156" priority="43">
      <formula>$B$21+$E$21+$G$21&gt;=23</formula>
    </cfRule>
  </conditionalFormatting>
  <conditionalFormatting sqref="B63:D63 I63">
    <cfRule type="expression" dxfId="155" priority="42">
      <formula>$B$21+$E$21+$G$21&gt;=24</formula>
    </cfRule>
  </conditionalFormatting>
  <conditionalFormatting sqref="B64:D64 I64">
    <cfRule type="expression" dxfId="154" priority="41">
      <formula>$B$21+$E$21+$G$21&gt;=25</formula>
    </cfRule>
  </conditionalFormatting>
  <conditionalFormatting sqref="B65:D65 I65">
    <cfRule type="expression" dxfId="153" priority="40">
      <formula>$B$21+$E$21+$G$21&gt;=26</formula>
    </cfRule>
  </conditionalFormatting>
  <conditionalFormatting sqref="B66:D66 I66">
    <cfRule type="expression" dxfId="152" priority="39">
      <formula>$B$21+$E$21+$G$21&gt;=27</formula>
    </cfRule>
  </conditionalFormatting>
  <conditionalFormatting sqref="B67:D67 I67">
    <cfRule type="expression" dxfId="151" priority="38">
      <formula>$B$21+$E$21+$G$21&gt;=28</formula>
    </cfRule>
  </conditionalFormatting>
  <conditionalFormatting sqref="B68:D68 I68">
    <cfRule type="expression" dxfId="150" priority="37">
      <formula>$B$21+$E$21+$G$21&gt;=29</formula>
    </cfRule>
  </conditionalFormatting>
  <conditionalFormatting sqref="B69:D69 I69">
    <cfRule type="expression" dxfId="149" priority="36">
      <formula>$B$21+$E$21+$G$21&gt;=30</formula>
    </cfRule>
  </conditionalFormatting>
  <conditionalFormatting sqref="B40:L40">
    <cfRule type="expression" dxfId="148" priority="34">
      <formula>$A$40=TRUE</formula>
    </cfRule>
    <cfRule type="expression" dxfId="147" priority="97">
      <formula>$B$25+$E$25+$G$25&gt;=1</formula>
    </cfRule>
  </conditionalFormatting>
  <conditionalFormatting sqref="B41:L41">
    <cfRule type="expression" dxfId="146" priority="33">
      <formula>$A$41=TRUE</formula>
    </cfRule>
    <cfRule type="expression" dxfId="145" priority="96">
      <formula>$B$25+$E$25+$G$25&gt;=2</formula>
    </cfRule>
  </conditionalFormatting>
  <conditionalFormatting sqref="B42:L42">
    <cfRule type="expression" dxfId="144" priority="32">
      <formula>$A$42=TRUE</formula>
    </cfRule>
    <cfRule type="expression" dxfId="143" priority="95">
      <formula>$B$25+$E$25+$G$25&gt;=3</formula>
    </cfRule>
  </conditionalFormatting>
  <conditionalFormatting sqref="B43:L43">
    <cfRule type="expression" dxfId="142" priority="31">
      <formula>$A$43=TRUE</formula>
    </cfRule>
    <cfRule type="expression" dxfId="141" priority="94">
      <formula>$B$25+$E$25+$G$25&gt;=4</formula>
    </cfRule>
  </conditionalFormatting>
  <conditionalFormatting sqref="B44:L44">
    <cfRule type="expression" dxfId="140" priority="93">
      <formula>$B$25+$E$25+$G$25&gt;=5</formula>
    </cfRule>
    <cfRule type="expression" dxfId="139" priority="30">
      <formula>$A$44=TRUE</formula>
    </cfRule>
  </conditionalFormatting>
  <conditionalFormatting sqref="B45:L45">
    <cfRule type="expression" dxfId="138" priority="92">
      <formula>$B$25+$E$25+$G$25&gt;=6</formula>
    </cfRule>
    <cfRule type="expression" dxfId="137" priority="29">
      <formula>$A$45=TRUE</formula>
    </cfRule>
  </conditionalFormatting>
  <conditionalFormatting sqref="B46:L46">
    <cfRule type="expression" dxfId="136" priority="91">
      <formula>$B$25+$E$25+$G$25&gt;=7</formula>
    </cfRule>
    <cfRule type="expression" dxfId="135" priority="28">
      <formula>$A$46=TRUE</formula>
    </cfRule>
  </conditionalFormatting>
  <conditionalFormatting sqref="B47:L47">
    <cfRule type="expression" dxfId="134" priority="90">
      <formula>$B$25+$E$25+$G$25&gt;=8</formula>
    </cfRule>
    <cfRule type="expression" dxfId="133" priority="27">
      <formula>$A$47=TRUE</formula>
    </cfRule>
  </conditionalFormatting>
  <conditionalFormatting sqref="B48:L48">
    <cfRule type="expression" dxfId="132" priority="26">
      <formula>$A$48=TRUE</formula>
    </cfRule>
    <cfRule type="expression" dxfId="131" priority="89">
      <formula>$B$25+$E$25+$G$25&gt;=9</formula>
    </cfRule>
  </conditionalFormatting>
  <conditionalFormatting sqref="B49:L49">
    <cfRule type="expression" dxfId="130" priority="88">
      <formula>$B$25+$E$25+$G$25&gt;=10</formula>
    </cfRule>
    <cfRule type="expression" dxfId="129" priority="25">
      <formula>$A$49=TRUE</formula>
    </cfRule>
  </conditionalFormatting>
  <conditionalFormatting sqref="B50:L50">
    <cfRule type="expression" dxfId="128" priority="24">
      <formula>$A$50=TRUE</formula>
    </cfRule>
    <cfRule type="expression" dxfId="127" priority="87">
      <formula>$B$25+$E$25+$G$25&gt;=11</formula>
    </cfRule>
  </conditionalFormatting>
  <conditionalFormatting sqref="B51:L51">
    <cfRule type="expression" dxfId="126" priority="23">
      <formula>$A$51=TRUE</formula>
    </cfRule>
    <cfRule type="expression" dxfId="125" priority="86">
      <formula>$B$25+$E$25+$G$25&gt;=12</formula>
    </cfRule>
  </conditionalFormatting>
  <conditionalFormatting sqref="B52:L52">
    <cfRule type="expression" dxfId="124" priority="22">
      <formula>$A$52=TRUE</formula>
    </cfRule>
    <cfRule type="expression" dxfId="123" priority="85">
      <formula>$B$25+$E$25+$G$25&gt;=13</formula>
    </cfRule>
  </conditionalFormatting>
  <conditionalFormatting sqref="B53:L53">
    <cfRule type="expression" dxfId="122" priority="21">
      <formula>$A$53=TRUE</formula>
    </cfRule>
    <cfRule type="expression" dxfId="121" priority="84">
      <formula>$B$25+$E$25+$G$25&gt;=14</formula>
    </cfRule>
  </conditionalFormatting>
  <conditionalFormatting sqref="B54:L54">
    <cfRule type="expression" dxfId="120" priority="20">
      <formula>$A$54=TRUE</formula>
    </cfRule>
    <cfRule type="expression" dxfId="119" priority="83">
      <formula>$B$25+$E$25+$G$25&gt;=15</formula>
    </cfRule>
  </conditionalFormatting>
  <conditionalFormatting sqref="B55:L55">
    <cfRule type="expression" dxfId="118" priority="19">
      <formula>$A$55=TRUE</formula>
    </cfRule>
    <cfRule type="expression" dxfId="117" priority="82">
      <formula>$B$25+$E$25+$G$25&gt;=16</formula>
    </cfRule>
  </conditionalFormatting>
  <conditionalFormatting sqref="B56:L56">
    <cfRule type="expression" dxfId="116" priority="18">
      <formula>$A$56=TRUE</formula>
    </cfRule>
    <cfRule type="expression" dxfId="115" priority="81">
      <formula>$B$25+$E$25+$G$25&gt;=17</formula>
    </cfRule>
  </conditionalFormatting>
  <conditionalFormatting sqref="B57:L57">
    <cfRule type="expression" dxfId="114" priority="17">
      <formula>$A$57=TRUE</formula>
    </cfRule>
    <cfRule type="expression" dxfId="113" priority="80">
      <formula>$B$25+$E$25+$G$25&gt;=18</formula>
    </cfRule>
  </conditionalFormatting>
  <conditionalFormatting sqref="B58:L58">
    <cfRule type="expression" dxfId="112" priority="16">
      <formula>$A$58=TRUE</formula>
    </cfRule>
    <cfRule type="expression" dxfId="111" priority="79">
      <formula>$B$25+$E$25+$G$25&gt;=19</formula>
    </cfRule>
  </conditionalFormatting>
  <conditionalFormatting sqref="B59:L59">
    <cfRule type="expression" dxfId="110" priority="15">
      <formula>$A$59=TRUE</formula>
    </cfRule>
    <cfRule type="expression" dxfId="109" priority="78">
      <formula>$B$25+$E$25+$G$25&gt;=20</formula>
    </cfRule>
  </conditionalFormatting>
  <conditionalFormatting sqref="B60:L60">
    <cfRule type="expression" dxfId="108" priority="14">
      <formula>$A$60=TRUE</formula>
    </cfRule>
    <cfRule type="expression" dxfId="107" priority="77">
      <formula>$B$25+$E$25+$G$25&gt;=21</formula>
    </cfRule>
  </conditionalFormatting>
  <conditionalFormatting sqref="B61:L61">
    <cfRule type="expression" dxfId="106" priority="76">
      <formula>$B$25+$E$25+$G$25&gt;=22</formula>
    </cfRule>
    <cfRule type="expression" dxfId="105" priority="13">
      <formula>$A$61=TRUE</formula>
    </cfRule>
  </conditionalFormatting>
  <conditionalFormatting sqref="B62:L62">
    <cfRule type="expression" dxfId="104" priority="75">
      <formula>$B$25+$E$25+$G$25&gt;=23</formula>
    </cfRule>
    <cfRule type="expression" dxfId="103" priority="12">
      <formula>$A$62=TRUE</formula>
    </cfRule>
  </conditionalFormatting>
  <conditionalFormatting sqref="B63:L63">
    <cfRule type="expression" dxfId="102" priority="74">
      <formula>$B$25+$E$25+$G$25&gt;=24</formula>
    </cfRule>
    <cfRule type="expression" dxfId="101" priority="11">
      <formula>$A$63=TRUE</formula>
    </cfRule>
  </conditionalFormatting>
  <conditionalFormatting sqref="B64:L64">
    <cfRule type="expression" dxfId="100" priority="10">
      <formula>$A$64=TRUE</formula>
    </cfRule>
    <cfRule type="expression" dxfId="99" priority="73">
      <formula>$B$25+$E$25+$G$25&gt;=25</formula>
    </cfRule>
  </conditionalFormatting>
  <conditionalFormatting sqref="B65:L65">
    <cfRule type="expression" dxfId="98" priority="72">
      <formula>$B$25+$E$25+$G$25&gt;=26</formula>
    </cfRule>
    <cfRule type="expression" dxfId="97" priority="9">
      <formula>$A$65=TRUE</formula>
    </cfRule>
  </conditionalFormatting>
  <conditionalFormatting sqref="B66:L66">
    <cfRule type="expression" dxfId="96" priority="8">
      <formula>$A$66=TRUE</formula>
    </cfRule>
    <cfRule type="expression" dxfId="95" priority="71">
      <formula>$B$25+$E$25+$G$25&gt;=27</formula>
    </cfRule>
  </conditionalFormatting>
  <conditionalFormatting sqref="B67:L67">
    <cfRule type="expression" dxfId="94" priority="70">
      <formula>$B$25+$E$25+$G$25&gt;=28</formula>
    </cfRule>
    <cfRule type="expression" dxfId="93" priority="7">
      <formula>$A$67=TRUE</formula>
    </cfRule>
  </conditionalFormatting>
  <conditionalFormatting sqref="B68:L68">
    <cfRule type="expression" dxfId="92" priority="69">
      <formula>$B$25+$E$25+$G$25&gt;=29</formula>
    </cfRule>
    <cfRule type="expression" dxfId="91" priority="6">
      <formula>$A$68=TRUE</formula>
    </cfRule>
  </conditionalFormatting>
  <conditionalFormatting sqref="B69:L69">
    <cfRule type="expression" dxfId="90" priority="68">
      <formula>$B$25+$E$25+$G$25&gt;=30</formula>
    </cfRule>
    <cfRule type="expression" dxfId="89" priority="5">
      <formula>$A$69=TRUE</formula>
    </cfRule>
  </conditionalFormatting>
  <conditionalFormatting sqref="F16 H16">
    <cfRule type="expression" dxfId="88" priority="3">
      <formula>$M$18=5</formula>
    </cfRule>
    <cfRule type="expression" dxfId="87" priority="4">
      <formula>$L$18=5</formula>
    </cfRule>
  </conditionalFormatting>
  <conditionalFormatting sqref="H12:I12">
    <cfRule type="expression" dxfId="86" priority="67">
      <formula>$G$12=TRUE</formula>
    </cfRule>
  </conditionalFormatting>
  <conditionalFormatting sqref="H14:I14">
    <cfRule type="expression" dxfId="85" priority="35">
      <formula>$G$14=TRUE</formula>
    </cfRule>
  </conditionalFormatting>
  <hyperlinks>
    <hyperlink ref="B9:L9" location="'C. Click, CL価格'!B103:B107" display="シートのコピーの仕方は「E:Click©/Click Listen©料金＞注文方法＞注文用紙のコピー方法」をご参照ください" xr:uid="{00000000-0004-0000-0500-000000000000}"/>
  </hyperlinks>
  <printOptions horizontalCentered="1" verticalCentered="1"/>
  <pageMargins left="0.31496062992125984" right="0.31496062992125984" top="0.35433070866141736" bottom="0.35433070866141736" header="0" footer="0"/>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2</xdr:col>
                    <xdr:colOff>107950</xdr:colOff>
                    <xdr:row>11</xdr:row>
                    <xdr:rowOff>50800</xdr:rowOff>
                  </from>
                  <to>
                    <xdr:col>5</xdr:col>
                    <xdr:colOff>425450</xdr:colOff>
                    <xdr:row>11</xdr:row>
                    <xdr:rowOff>336550</xdr:rowOff>
                  </to>
                </anchor>
              </controlPr>
            </control>
          </mc:Choice>
        </mc:AlternateContent>
        <mc:AlternateContent xmlns:mc="http://schemas.openxmlformats.org/markup-compatibility/2006">
          <mc:Choice Requires="x14">
            <control shapeId="5122" r:id="rId5" name="Check Box 2">
              <controlPr locked="0" defaultSize="0" autoFill="0" autoLine="0" autoPict="0">
                <anchor moveWithCells="1">
                  <from>
                    <xdr:col>2</xdr:col>
                    <xdr:colOff>196850</xdr:colOff>
                    <xdr:row>38</xdr:row>
                    <xdr:rowOff>171450</xdr:rowOff>
                  </from>
                  <to>
                    <xdr:col>2</xdr:col>
                    <xdr:colOff>425450</xdr:colOff>
                    <xdr:row>40</xdr:row>
                    <xdr:rowOff>38100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7</xdr:col>
                    <xdr:colOff>209550</xdr:colOff>
                    <xdr:row>11</xdr:row>
                    <xdr:rowOff>69850</xdr:rowOff>
                  </from>
                  <to>
                    <xdr:col>7</xdr:col>
                    <xdr:colOff>393700</xdr:colOff>
                    <xdr:row>11</xdr:row>
                    <xdr:rowOff>298450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xdr:col>
                    <xdr:colOff>158750</xdr:colOff>
                    <xdr:row>36</xdr:row>
                    <xdr:rowOff>6350</xdr:rowOff>
                  </from>
                  <to>
                    <xdr:col>1</xdr:col>
                    <xdr:colOff>342900</xdr:colOff>
                    <xdr:row>37</xdr:row>
                    <xdr:rowOff>6350</xdr:rowOff>
                  </to>
                </anchor>
              </controlPr>
            </control>
          </mc:Choice>
        </mc:AlternateContent>
        <mc:AlternateContent xmlns:mc="http://schemas.openxmlformats.org/markup-compatibility/2006">
          <mc:Choice Requires="x14">
            <control shapeId="5125" r:id="rId8" name="Check Box 5">
              <controlPr locked="0" defaultSize="0" autoFill="0" autoLine="0" autoPict="0">
                <anchor moveWithCells="1">
                  <from>
                    <xdr:col>2</xdr:col>
                    <xdr:colOff>196850</xdr:colOff>
                    <xdr:row>39</xdr:row>
                    <xdr:rowOff>184150</xdr:rowOff>
                  </from>
                  <to>
                    <xdr:col>2</xdr:col>
                    <xdr:colOff>425450</xdr:colOff>
                    <xdr:row>41</xdr:row>
                    <xdr:rowOff>19050</xdr:rowOff>
                  </to>
                </anchor>
              </controlPr>
            </control>
          </mc:Choice>
        </mc:AlternateContent>
        <mc:AlternateContent xmlns:mc="http://schemas.openxmlformats.org/markup-compatibility/2006">
          <mc:Choice Requires="x14">
            <control shapeId="5126" r:id="rId9" name="Check Box 6">
              <controlPr locked="0" defaultSize="0" autoFill="0" autoLine="0" autoPict="0">
                <anchor moveWithCells="1">
                  <from>
                    <xdr:col>2</xdr:col>
                    <xdr:colOff>196850</xdr:colOff>
                    <xdr:row>40</xdr:row>
                    <xdr:rowOff>184150</xdr:rowOff>
                  </from>
                  <to>
                    <xdr:col>2</xdr:col>
                    <xdr:colOff>425450</xdr:colOff>
                    <xdr:row>42</xdr:row>
                    <xdr:rowOff>19050</xdr:rowOff>
                  </to>
                </anchor>
              </controlPr>
            </control>
          </mc:Choice>
        </mc:AlternateContent>
        <mc:AlternateContent xmlns:mc="http://schemas.openxmlformats.org/markup-compatibility/2006">
          <mc:Choice Requires="x14">
            <control shapeId="5127" r:id="rId10" name="Check Box 7">
              <controlPr locked="0" defaultSize="0" autoFill="0" autoLine="0" autoPict="0">
                <anchor moveWithCells="1">
                  <from>
                    <xdr:col>2</xdr:col>
                    <xdr:colOff>196850</xdr:colOff>
                    <xdr:row>41</xdr:row>
                    <xdr:rowOff>184150</xdr:rowOff>
                  </from>
                  <to>
                    <xdr:col>2</xdr:col>
                    <xdr:colOff>425450</xdr:colOff>
                    <xdr:row>43</xdr:row>
                    <xdr:rowOff>19050</xdr:rowOff>
                  </to>
                </anchor>
              </controlPr>
            </control>
          </mc:Choice>
        </mc:AlternateContent>
        <mc:AlternateContent xmlns:mc="http://schemas.openxmlformats.org/markup-compatibility/2006">
          <mc:Choice Requires="x14">
            <control shapeId="5128" r:id="rId11" name="Check Box 8">
              <controlPr locked="0" defaultSize="0" autoFill="0" autoLine="0" autoPict="0">
                <anchor moveWithCells="1">
                  <from>
                    <xdr:col>2</xdr:col>
                    <xdr:colOff>196850</xdr:colOff>
                    <xdr:row>42</xdr:row>
                    <xdr:rowOff>184150</xdr:rowOff>
                  </from>
                  <to>
                    <xdr:col>2</xdr:col>
                    <xdr:colOff>425450</xdr:colOff>
                    <xdr:row>44</xdr:row>
                    <xdr:rowOff>19050</xdr:rowOff>
                  </to>
                </anchor>
              </controlPr>
            </control>
          </mc:Choice>
        </mc:AlternateContent>
        <mc:AlternateContent xmlns:mc="http://schemas.openxmlformats.org/markup-compatibility/2006">
          <mc:Choice Requires="x14">
            <control shapeId="5129" r:id="rId12" name="Check Box 9">
              <controlPr locked="0" defaultSize="0" autoFill="0" autoLine="0" autoPict="0">
                <anchor moveWithCells="1">
                  <from>
                    <xdr:col>2</xdr:col>
                    <xdr:colOff>196850</xdr:colOff>
                    <xdr:row>43</xdr:row>
                    <xdr:rowOff>184150</xdr:rowOff>
                  </from>
                  <to>
                    <xdr:col>2</xdr:col>
                    <xdr:colOff>425450</xdr:colOff>
                    <xdr:row>45</xdr:row>
                    <xdr:rowOff>19050</xdr:rowOff>
                  </to>
                </anchor>
              </controlPr>
            </control>
          </mc:Choice>
        </mc:AlternateContent>
        <mc:AlternateContent xmlns:mc="http://schemas.openxmlformats.org/markup-compatibility/2006">
          <mc:Choice Requires="x14">
            <control shapeId="5130" r:id="rId13" name="Check Box 10">
              <controlPr locked="0" defaultSize="0" autoFill="0" autoLine="0" autoPict="0">
                <anchor moveWithCells="1">
                  <from>
                    <xdr:col>2</xdr:col>
                    <xdr:colOff>196850</xdr:colOff>
                    <xdr:row>44</xdr:row>
                    <xdr:rowOff>184150</xdr:rowOff>
                  </from>
                  <to>
                    <xdr:col>2</xdr:col>
                    <xdr:colOff>425450</xdr:colOff>
                    <xdr:row>46</xdr:row>
                    <xdr:rowOff>19050</xdr:rowOff>
                  </to>
                </anchor>
              </controlPr>
            </control>
          </mc:Choice>
        </mc:AlternateContent>
        <mc:AlternateContent xmlns:mc="http://schemas.openxmlformats.org/markup-compatibility/2006">
          <mc:Choice Requires="x14">
            <control shapeId="5131" r:id="rId14" name="Check Box 11">
              <controlPr locked="0" defaultSize="0" autoFill="0" autoLine="0" autoPict="0">
                <anchor moveWithCells="1">
                  <from>
                    <xdr:col>2</xdr:col>
                    <xdr:colOff>196850</xdr:colOff>
                    <xdr:row>45</xdr:row>
                    <xdr:rowOff>184150</xdr:rowOff>
                  </from>
                  <to>
                    <xdr:col>2</xdr:col>
                    <xdr:colOff>425450</xdr:colOff>
                    <xdr:row>47</xdr:row>
                    <xdr:rowOff>19050</xdr:rowOff>
                  </to>
                </anchor>
              </controlPr>
            </control>
          </mc:Choice>
        </mc:AlternateContent>
        <mc:AlternateContent xmlns:mc="http://schemas.openxmlformats.org/markup-compatibility/2006">
          <mc:Choice Requires="x14">
            <control shapeId="5132" r:id="rId15" name="Check Box 12">
              <controlPr locked="0" defaultSize="0" autoFill="0" autoLine="0" autoPict="0">
                <anchor moveWithCells="1">
                  <from>
                    <xdr:col>2</xdr:col>
                    <xdr:colOff>196850</xdr:colOff>
                    <xdr:row>46</xdr:row>
                    <xdr:rowOff>184150</xdr:rowOff>
                  </from>
                  <to>
                    <xdr:col>2</xdr:col>
                    <xdr:colOff>425450</xdr:colOff>
                    <xdr:row>48</xdr:row>
                    <xdr:rowOff>19050</xdr:rowOff>
                  </to>
                </anchor>
              </controlPr>
            </control>
          </mc:Choice>
        </mc:AlternateContent>
        <mc:AlternateContent xmlns:mc="http://schemas.openxmlformats.org/markup-compatibility/2006">
          <mc:Choice Requires="x14">
            <control shapeId="5133" r:id="rId16" name="Check Box 13">
              <controlPr locked="0" defaultSize="0" autoFill="0" autoLine="0" autoPict="0">
                <anchor moveWithCells="1">
                  <from>
                    <xdr:col>2</xdr:col>
                    <xdr:colOff>196850</xdr:colOff>
                    <xdr:row>47</xdr:row>
                    <xdr:rowOff>184150</xdr:rowOff>
                  </from>
                  <to>
                    <xdr:col>2</xdr:col>
                    <xdr:colOff>425450</xdr:colOff>
                    <xdr:row>49</xdr:row>
                    <xdr:rowOff>19050</xdr:rowOff>
                  </to>
                </anchor>
              </controlPr>
            </control>
          </mc:Choice>
        </mc:AlternateContent>
        <mc:AlternateContent xmlns:mc="http://schemas.openxmlformats.org/markup-compatibility/2006">
          <mc:Choice Requires="x14">
            <control shapeId="5134" r:id="rId17" name="Check Box 14">
              <controlPr locked="0" defaultSize="0" autoFill="0" autoLine="0" autoPict="0">
                <anchor moveWithCells="1">
                  <from>
                    <xdr:col>2</xdr:col>
                    <xdr:colOff>196850</xdr:colOff>
                    <xdr:row>48</xdr:row>
                    <xdr:rowOff>184150</xdr:rowOff>
                  </from>
                  <to>
                    <xdr:col>2</xdr:col>
                    <xdr:colOff>425450</xdr:colOff>
                    <xdr:row>50</xdr:row>
                    <xdr:rowOff>19050</xdr:rowOff>
                  </to>
                </anchor>
              </controlPr>
            </control>
          </mc:Choice>
        </mc:AlternateContent>
        <mc:AlternateContent xmlns:mc="http://schemas.openxmlformats.org/markup-compatibility/2006">
          <mc:Choice Requires="x14">
            <control shapeId="5135" r:id="rId18" name="Check Box 15">
              <controlPr locked="0" defaultSize="0" autoFill="0" autoLine="0" autoPict="0">
                <anchor moveWithCells="1">
                  <from>
                    <xdr:col>2</xdr:col>
                    <xdr:colOff>196850</xdr:colOff>
                    <xdr:row>49</xdr:row>
                    <xdr:rowOff>184150</xdr:rowOff>
                  </from>
                  <to>
                    <xdr:col>2</xdr:col>
                    <xdr:colOff>425450</xdr:colOff>
                    <xdr:row>51</xdr:row>
                    <xdr:rowOff>19050</xdr:rowOff>
                  </to>
                </anchor>
              </controlPr>
            </control>
          </mc:Choice>
        </mc:AlternateContent>
        <mc:AlternateContent xmlns:mc="http://schemas.openxmlformats.org/markup-compatibility/2006">
          <mc:Choice Requires="x14">
            <control shapeId="5136" r:id="rId19" name="Check Box 16">
              <controlPr locked="0" defaultSize="0" autoFill="0" autoLine="0" autoPict="0">
                <anchor moveWithCells="1">
                  <from>
                    <xdr:col>2</xdr:col>
                    <xdr:colOff>196850</xdr:colOff>
                    <xdr:row>50</xdr:row>
                    <xdr:rowOff>184150</xdr:rowOff>
                  </from>
                  <to>
                    <xdr:col>2</xdr:col>
                    <xdr:colOff>425450</xdr:colOff>
                    <xdr:row>52</xdr:row>
                    <xdr:rowOff>19050</xdr:rowOff>
                  </to>
                </anchor>
              </controlPr>
            </control>
          </mc:Choice>
        </mc:AlternateContent>
        <mc:AlternateContent xmlns:mc="http://schemas.openxmlformats.org/markup-compatibility/2006">
          <mc:Choice Requires="x14">
            <control shapeId="5137" r:id="rId20" name="Check Box 17">
              <controlPr locked="0" defaultSize="0" autoFill="0" autoLine="0" autoPict="0">
                <anchor moveWithCells="1">
                  <from>
                    <xdr:col>2</xdr:col>
                    <xdr:colOff>196850</xdr:colOff>
                    <xdr:row>51</xdr:row>
                    <xdr:rowOff>184150</xdr:rowOff>
                  </from>
                  <to>
                    <xdr:col>2</xdr:col>
                    <xdr:colOff>425450</xdr:colOff>
                    <xdr:row>53</xdr:row>
                    <xdr:rowOff>19050</xdr:rowOff>
                  </to>
                </anchor>
              </controlPr>
            </control>
          </mc:Choice>
        </mc:AlternateContent>
        <mc:AlternateContent xmlns:mc="http://schemas.openxmlformats.org/markup-compatibility/2006">
          <mc:Choice Requires="x14">
            <control shapeId="5138" r:id="rId21" name="Check Box 18">
              <controlPr locked="0" defaultSize="0" autoFill="0" autoLine="0" autoPict="0">
                <anchor moveWithCells="1">
                  <from>
                    <xdr:col>2</xdr:col>
                    <xdr:colOff>196850</xdr:colOff>
                    <xdr:row>52</xdr:row>
                    <xdr:rowOff>184150</xdr:rowOff>
                  </from>
                  <to>
                    <xdr:col>2</xdr:col>
                    <xdr:colOff>425450</xdr:colOff>
                    <xdr:row>54</xdr:row>
                    <xdr:rowOff>19050</xdr:rowOff>
                  </to>
                </anchor>
              </controlPr>
            </control>
          </mc:Choice>
        </mc:AlternateContent>
        <mc:AlternateContent xmlns:mc="http://schemas.openxmlformats.org/markup-compatibility/2006">
          <mc:Choice Requires="x14">
            <control shapeId="5139" r:id="rId22" name="Check Box 19">
              <controlPr locked="0" defaultSize="0" autoFill="0" autoLine="0" autoPict="0">
                <anchor moveWithCells="1">
                  <from>
                    <xdr:col>2</xdr:col>
                    <xdr:colOff>196850</xdr:colOff>
                    <xdr:row>53</xdr:row>
                    <xdr:rowOff>184150</xdr:rowOff>
                  </from>
                  <to>
                    <xdr:col>2</xdr:col>
                    <xdr:colOff>425450</xdr:colOff>
                    <xdr:row>55</xdr:row>
                    <xdr:rowOff>19050</xdr:rowOff>
                  </to>
                </anchor>
              </controlPr>
            </control>
          </mc:Choice>
        </mc:AlternateContent>
        <mc:AlternateContent xmlns:mc="http://schemas.openxmlformats.org/markup-compatibility/2006">
          <mc:Choice Requires="x14">
            <control shapeId="5140" r:id="rId23" name="Check Box 20">
              <controlPr locked="0" defaultSize="0" autoFill="0" autoLine="0" autoPict="0">
                <anchor moveWithCells="1">
                  <from>
                    <xdr:col>2</xdr:col>
                    <xdr:colOff>196850</xdr:colOff>
                    <xdr:row>54</xdr:row>
                    <xdr:rowOff>184150</xdr:rowOff>
                  </from>
                  <to>
                    <xdr:col>2</xdr:col>
                    <xdr:colOff>425450</xdr:colOff>
                    <xdr:row>56</xdr:row>
                    <xdr:rowOff>19050</xdr:rowOff>
                  </to>
                </anchor>
              </controlPr>
            </control>
          </mc:Choice>
        </mc:AlternateContent>
        <mc:AlternateContent xmlns:mc="http://schemas.openxmlformats.org/markup-compatibility/2006">
          <mc:Choice Requires="x14">
            <control shapeId="5141" r:id="rId24" name="Check Box 21">
              <controlPr locked="0" defaultSize="0" autoFill="0" autoLine="0" autoPict="0">
                <anchor moveWithCells="1">
                  <from>
                    <xdr:col>2</xdr:col>
                    <xdr:colOff>196850</xdr:colOff>
                    <xdr:row>55</xdr:row>
                    <xdr:rowOff>184150</xdr:rowOff>
                  </from>
                  <to>
                    <xdr:col>2</xdr:col>
                    <xdr:colOff>425450</xdr:colOff>
                    <xdr:row>57</xdr:row>
                    <xdr:rowOff>19050</xdr:rowOff>
                  </to>
                </anchor>
              </controlPr>
            </control>
          </mc:Choice>
        </mc:AlternateContent>
        <mc:AlternateContent xmlns:mc="http://schemas.openxmlformats.org/markup-compatibility/2006">
          <mc:Choice Requires="x14">
            <control shapeId="5142" r:id="rId25" name="Check Box 22">
              <controlPr locked="0" defaultSize="0" autoFill="0" autoLine="0" autoPict="0">
                <anchor moveWithCells="1">
                  <from>
                    <xdr:col>2</xdr:col>
                    <xdr:colOff>196850</xdr:colOff>
                    <xdr:row>56</xdr:row>
                    <xdr:rowOff>184150</xdr:rowOff>
                  </from>
                  <to>
                    <xdr:col>2</xdr:col>
                    <xdr:colOff>425450</xdr:colOff>
                    <xdr:row>58</xdr:row>
                    <xdr:rowOff>19050</xdr:rowOff>
                  </to>
                </anchor>
              </controlPr>
            </control>
          </mc:Choice>
        </mc:AlternateContent>
        <mc:AlternateContent xmlns:mc="http://schemas.openxmlformats.org/markup-compatibility/2006">
          <mc:Choice Requires="x14">
            <control shapeId="5143" r:id="rId26" name="Check Box 23">
              <controlPr locked="0" defaultSize="0" autoFill="0" autoLine="0" autoPict="0">
                <anchor moveWithCells="1">
                  <from>
                    <xdr:col>2</xdr:col>
                    <xdr:colOff>196850</xdr:colOff>
                    <xdr:row>57</xdr:row>
                    <xdr:rowOff>184150</xdr:rowOff>
                  </from>
                  <to>
                    <xdr:col>2</xdr:col>
                    <xdr:colOff>425450</xdr:colOff>
                    <xdr:row>59</xdr:row>
                    <xdr:rowOff>19050</xdr:rowOff>
                  </to>
                </anchor>
              </controlPr>
            </control>
          </mc:Choice>
        </mc:AlternateContent>
        <mc:AlternateContent xmlns:mc="http://schemas.openxmlformats.org/markup-compatibility/2006">
          <mc:Choice Requires="x14">
            <control shapeId="5144" r:id="rId27" name="Check Box 24">
              <controlPr locked="0" defaultSize="0" autoFill="0" autoLine="0" autoPict="0">
                <anchor moveWithCells="1">
                  <from>
                    <xdr:col>2</xdr:col>
                    <xdr:colOff>196850</xdr:colOff>
                    <xdr:row>58</xdr:row>
                    <xdr:rowOff>184150</xdr:rowOff>
                  </from>
                  <to>
                    <xdr:col>2</xdr:col>
                    <xdr:colOff>425450</xdr:colOff>
                    <xdr:row>60</xdr:row>
                    <xdr:rowOff>19050</xdr:rowOff>
                  </to>
                </anchor>
              </controlPr>
            </control>
          </mc:Choice>
        </mc:AlternateContent>
        <mc:AlternateContent xmlns:mc="http://schemas.openxmlformats.org/markup-compatibility/2006">
          <mc:Choice Requires="x14">
            <control shapeId="5145" r:id="rId28" name="Check Box 25">
              <controlPr locked="0" defaultSize="0" autoFill="0" autoLine="0" autoPict="0">
                <anchor moveWithCells="1">
                  <from>
                    <xdr:col>2</xdr:col>
                    <xdr:colOff>196850</xdr:colOff>
                    <xdr:row>59</xdr:row>
                    <xdr:rowOff>184150</xdr:rowOff>
                  </from>
                  <to>
                    <xdr:col>2</xdr:col>
                    <xdr:colOff>425450</xdr:colOff>
                    <xdr:row>61</xdr:row>
                    <xdr:rowOff>19050</xdr:rowOff>
                  </to>
                </anchor>
              </controlPr>
            </control>
          </mc:Choice>
        </mc:AlternateContent>
        <mc:AlternateContent xmlns:mc="http://schemas.openxmlformats.org/markup-compatibility/2006">
          <mc:Choice Requires="x14">
            <control shapeId="5146" r:id="rId29" name="Check Box 26">
              <controlPr locked="0" defaultSize="0" autoFill="0" autoLine="0" autoPict="0">
                <anchor moveWithCells="1">
                  <from>
                    <xdr:col>2</xdr:col>
                    <xdr:colOff>196850</xdr:colOff>
                    <xdr:row>60</xdr:row>
                    <xdr:rowOff>184150</xdr:rowOff>
                  </from>
                  <to>
                    <xdr:col>2</xdr:col>
                    <xdr:colOff>425450</xdr:colOff>
                    <xdr:row>62</xdr:row>
                    <xdr:rowOff>19050</xdr:rowOff>
                  </to>
                </anchor>
              </controlPr>
            </control>
          </mc:Choice>
        </mc:AlternateContent>
        <mc:AlternateContent xmlns:mc="http://schemas.openxmlformats.org/markup-compatibility/2006">
          <mc:Choice Requires="x14">
            <control shapeId="5147" r:id="rId30" name="Check Box 27">
              <controlPr locked="0" defaultSize="0" autoFill="0" autoLine="0" autoPict="0">
                <anchor moveWithCells="1">
                  <from>
                    <xdr:col>2</xdr:col>
                    <xdr:colOff>196850</xdr:colOff>
                    <xdr:row>61</xdr:row>
                    <xdr:rowOff>184150</xdr:rowOff>
                  </from>
                  <to>
                    <xdr:col>2</xdr:col>
                    <xdr:colOff>425450</xdr:colOff>
                    <xdr:row>63</xdr:row>
                    <xdr:rowOff>19050</xdr:rowOff>
                  </to>
                </anchor>
              </controlPr>
            </control>
          </mc:Choice>
        </mc:AlternateContent>
        <mc:AlternateContent xmlns:mc="http://schemas.openxmlformats.org/markup-compatibility/2006">
          <mc:Choice Requires="x14">
            <control shapeId="5148" r:id="rId31" name="Check Box 28">
              <controlPr locked="0" defaultSize="0" autoFill="0" autoLine="0" autoPict="0">
                <anchor moveWithCells="1">
                  <from>
                    <xdr:col>2</xdr:col>
                    <xdr:colOff>196850</xdr:colOff>
                    <xdr:row>62</xdr:row>
                    <xdr:rowOff>184150</xdr:rowOff>
                  </from>
                  <to>
                    <xdr:col>2</xdr:col>
                    <xdr:colOff>425450</xdr:colOff>
                    <xdr:row>64</xdr:row>
                    <xdr:rowOff>19050</xdr:rowOff>
                  </to>
                </anchor>
              </controlPr>
            </control>
          </mc:Choice>
        </mc:AlternateContent>
        <mc:AlternateContent xmlns:mc="http://schemas.openxmlformats.org/markup-compatibility/2006">
          <mc:Choice Requires="x14">
            <control shapeId="5149" r:id="rId32" name="Check Box 29">
              <controlPr locked="0" defaultSize="0" autoFill="0" autoLine="0" autoPict="0">
                <anchor moveWithCells="1">
                  <from>
                    <xdr:col>2</xdr:col>
                    <xdr:colOff>196850</xdr:colOff>
                    <xdr:row>63</xdr:row>
                    <xdr:rowOff>184150</xdr:rowOff>
                  </from>
                  <to>
                    <xdr:col>2</xdr:col>
                    <xdr:colOff>425450</xdr:colOff>
                    <xdr:row>65</xdr:row>
                    <xdr:rowOff>19050</xdr:rowOff>
                  </to>
                </anchor>
              </controlPr>
            </control>
          </mc:Choice>
        </mc:AlternateContent>
        <mc:AlternateContent xmlns:mc="http://schemas.openxmlformats.org/markup-compatibility/2006">
          <mc:Choice Requires="x14">
            <control shapeId="5150" r:id="rId33" name="Check Box 30">
              <controlPr locked="0" defaultSize="0" autoFill="0" autoLine="0" autoPict="0">
                <anchor moveWithCells="1">
                  <from>
                    <xdr:col>2</xdr:col>
                    <xdr:colOff>196850</xdr:colOff>
                    <xdr:row>64</xdr:row>
                    <xdr:rowOff>184150</xdr:rowOff>
                  </from>
                  <to>
                    <xdr:col>2</xdr:col>
                    <xdr:colOff>425450</xdr:colOff>
                    <xdr:row>66</xdr:row>
                    <xdr:rowOff>19050</xdr:rowOff>
                  </to>
                </anchor>
              </controlPr>
            </control>
          </mc:Choice>
        </mc:AlternateContent>
        <mc:AlternateContent xmlns:mc="http://schemas.openxmlformats.org/markup-compatibility/2006">
          <mc:Choice Requires="x14">
            <control shapeId="5151" r:id="rId34" name="Check Box 31">
              <controlPr locked="0" defaultSize="0" autoFill="0" autoLine="0" autoPict="0">
                <anchor moveWithCells="1">
                  <from>
                    <xdr:col>2</xdr:col>
                    <xdr:colOff>196850</xdr:colOff>
                    <xdr:row>65</xdr:row>
                    <xdr:rowOff>184150</xdr:rowOff>
                  </from>
                  <to>
                    <xdr:col>2</xdr:col>
                    <xdr:colOff>425450</xdr:colOff>
                    <xdr:row>67</xdr:row>
                    <xdr:rowOff>19050</xdr:rowOff>
                  </to>
                </anchor>
              </controlPr>
            </control>
          </mc:Choice>
        </mc:AlternateContent>
        <mc:AlternateContent xmlns:mc="http://schemas.openxmlformats.org/markup-compatibility/2006">
          <mc:Choice Requires="x14">
            <control shapeId="5152" r:id="rId35" name="Check Box 32">
              <controlPr locked="0" defaultSize="0" autoFill="0" autoLine="0" autoPict="0">
                <anchor moveWithCells="1">
                  <from>
                    <xdr:col>2</xdr:col>
                    <xdr:colOff>196850</xdr:colOff>
                    <xdr:row>66</xdr:row>
                    <xdr:rowOff>184150</xdr:rowOff>
                  </from>
                  <to>
                    <xdr:col>2</xdr:col>
                    <xdr:colOff>425450</xdr:colOff>
                    <xdr:row>68</xdr:row>
                    <xdr:rowOff>19050</xdr:rowOff>
                  </to>
                </anchor>
              </controlPr>
            </control>
          </mc:Choice>
        </mc:AlternateContent>
        <mc:AlternateContent xmlns:mc="http://schemas.openxmlformats.org/markup-compatibility/2006">
          <mc:Choice Requires="x14">
            <control shapeId="5153" r:id="rId36" name="Check Box 33">
              <controlPr locked="0" defaultSize="0" autoFill="0" autoLine="0" autoPict="0">
                <anchor moveWithCells="1">
                  <from>
                    <xdr:col>2</xdr:col>
                    <xdr:colOff>196850</xdr:colOff>
                    <xdr:row>67</xdr:row>
                    <xdr:rowOff>184150</xdr:rowOff>
                  </from>
                  <to>
                    <xdr:col>2</xdr:col>
                    <xdr:colOff>425450</xdr:colOff>
                    <xdr:row>69</xdr:row>
                    <xdr:rowOff>25400</xdr:rowOff>
                  </to>
                </anchor>
              </controlPr>
            </control>
          </mc:Choice>
        </mc:AlternateContent>
        <mc:AlternateContent xmlns:mc="http://schemas.openxmlformats.org/markup-compatibility/2006">
          <mc:Choice Requires="x14">
            <control shapeId="5154" r:id="rId37" name="Drop Down 34">
              <controlPr defaultSize="0" autoLine="0" autoPict="0">
                <anchor moveWithCells="1">
                  <from>
                    <xdr:col>2</xdr:col>
                    <xdr:colOff>95250</xdr:colOff>
                    <xdr:row>13</xdr:row>
                    <xdr:rowOff>44450</xdr:rowOff>
                  </from>
                  <to>
                    <xdr:col>5</xdr:col>
                    <xdr:colOff>412750</xdr:colOff>
                    <xdr:row>13</xdr:row>
                    <xdr:rowOff>330200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7</xdr:col>
                    <xdr:colOff>215900</xdr:colOff>
                    <xdr:row>13</xdr:row>
                    <xdr:rowOff>63500</xdr:rowOff>
                  </from>
                  <to>
                    <xdr:col>7</xdr:col>
                    <xdr:colOff>400050</xdr:colOff>
                    <xdr:row>13</xdr:row>
                    <xdr:rowOff>292100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99FF"/>
    <pageSetUpPr fitToPage="1"/>
  </sheetPr>
  <dimension ref="A1:Q49"/>
  <sheetViews>
    <sheetView showGridLines="0" workbookViewId="0">
      <selection activeCell="H10" sqref="H10"/>
    </sheetView>
  </sheetViews>
  <sheetFormatPr defaultColWidth="9.08984375" defaultRowHeight="14.5" x14ac:dyDescent="0.2"/>
  <cols>
    <col min="1" max="1" width="3.81640625" style="1" customWidth="1"/>
    <col min="2" max="2" width="3.6328125" style="1" customWidth="1"/>
    <col min="3" max="3" width="3.453125" style="1" customWidth="1"/>
    <col min="4" max="4" width="6.81640625" style="1" customWidth="1"/>
    <col min="5" max="5" width="6.08984375" style="1" customWidth="1"/>
    <col min="6" max="6" width="9.26953125" style="1" customWidth="1"/>
    <col min="7" max="7" width="9.36328125" style="1" bestFit="1" customWidth="1"/>
    <col min="8" max="8" width="10.7265625" style="1" bestFit="1" customWidth="1"/>
    <col min="9" max="9" width="4.08984375" style="1" customWidth="1"/>
    <col min="10" max="10" width="6.36328125" style="1" customWidth="1"/>
    <col min="11" max="11" width="9.08984375" style="1"/>
    <col min="12" max="12" width="10.6328125" style="1" customWidth="1"/>
    <col min="13" max="13" width="11.36328125" style="1" customWidth="1"/>
    <col min="14" max="14" width="5.08984375" style="1" customWidth="1"/>
    <col min="15" max="15" width="10.6328125" style="1" customWidth="1"/>
    <col min="16" max="16" width="2.36328125" style="1" customWidth="1"/>
    <col min="17" max="16384" width="9.08984375" style="1"/>
  </cols>
  <sheetData>
    <row r="1" spans="1:17" ht="57.4" customHeight="1" x14ac:dyDescent="0.2">
      <c r="Q1" s="223"/>
    </row>
    <row r="2" spans="1:17" ht="7" customHeight="1" x14ac:dyDescent="0.2">
      <c r="Q2" s="223"/>
    </row>
    <row r="3" spans="1:17" ht="19" thickBot="1" x14ac:dyDescent="0.25">
      <c r="A3" s="1" t="s">
        <v>18</v>
      </c>
      <c r="D3" s="892"/>
      <c r="E3" s="892"/>
      <c r="F3" s="892"/>
      <c r="G3" s="892"/>
      <c r="H3" s="201"/>
      <c r="I3" s="201"/>
      <c r="J3" s="201"/>
      <c r="O3" s="784" t="s">
        <v>362</v>
      </c>
      <c r="P3" s="784"/>
      <c r="Q3" s="223"/>
    </row>
    <row r="4" spans="1:17" ht="6" customHeight="1" x14ac:dyDescent="0.2">
      <c r="D4" s="201"/>
      <c r="E4" s="201"/>
      <c r="F4" s="201"/>
      <c r="G4" s="201"/>
      <c r="H4" s="201"/>
      <c r="I4" s="201"/>
      <c r="J4" s="201"/>
      <c r="Q4" s="223"/>
    </row>
    <row r="5" spans="1:17" ht="19" thickBot="1" x14ac:dyDescent="0.25">
      <c r="A5" s="1" t="s">
        <v>19</v>
      </c>
      <c r="D5" s="945"/>
      <c r="E5" s="945"/>
      <c r="F5" s="945"/>
      <c r="G5" s="945"/>
      <c r="H5" s="945"/>
      <c r="I5" s="945"/>
      <c r="J5" s="945"/>
      <c r="L5" s="30" t="s">
        <v>79</v>
      </c>
      <c r="M5" s="945"/>
      <c r="N5" s="945"/>
      <c r="O5" s="945"/>
      <c r="Q5" s="223"/>
    </row>
    <row r="6" spans="1:17" x14ac:dyDescent="0.2">
      <c r="Q6" s="223"/>
    </row>
    <row r="7" spans="1:17" ht="16.5" thickBot="1" x14ac:dyDescent="0.25">
      <c r="A7" s="74" t="s">
        <v>239</v>
      </c>
      <c r="E7" s="15" t="s">
        <v>256</v>
      </c>
      <c r="Q7" s="223"/>
    </row>
    <row r="8" spans="1:17" ht="14.65" customHeight="1" thickBot="1" x14ac:dyDescent="0.25">
      <c r="A8" s="74"/>
      <c r="B8" s="885" t="s">
        <v>250</v>
      </c>
      <c r="C8" s="900"/>
      <c r="D8" s="899"/>
      <c r="E8" s="949" t="s">
        <v>252</v>
      </c>
      <c r="F8" s="950"/>
      <c r="G8" s="950"/>
      <c r="H8" s="950"/>
      <c r="I8" s="900"/>
      <c r="J8" s="899" t="s">
        <v>249</v>
      </c>
      <c r="K8" s="899"/>
      <c r="L8" s="886"/>
      <c r="M8" s="191"/>
      <c r="N8" s="191"/>
      <c r="Q8" s="223"/>
    </row>
    <row r="9" spans="1:17" ht="16" thickBot="1" x14ac:dyDescent="0.35">
      <c r="B9" s="905" t="s">
        <v>259</v>
      </c>
      <c r="C9" s="906"/>
      <c r="D9" s="907"/>
      <c r="E9" s="955" t="s">
        <v>241</v>
      </c>
      <c r="F9" s="956"/>
      <c r="G9" s="957"/>
      <c r="H9" s="193">
        <v>26400</v>
      </c>
      <c r="I9" s="194" t="s">
        <v>245</v>
      </c>
      <c r="J9" s="951" t="s">
        <v>247</v>
      </c>
      <c r="K9" s="953">
        <v>0</v>
      </c>
      <c r="L9" s="203"/>
      <c r="M9" s="207">
        <f>IF(K9&gt;1,26400+13200*(K9-1),IF(K9=1,26400,IF(K9=0,0)))</f>
        <v>0</v>
      </c>
      <c r="N9" s="207">
        <f>IF(K11&gt;1,2750+1650*(K11-1),IF(K11=1,2750,IF(K11=0,0)))</f>
        <v>0</v>
      </c>
      <c r="Q9" s="223"/>
    </row>
    <row r="10" spans="1:17" ht="16" thickBot="1" x14ac:dyDescent="0.35">
      <c r="B10" s="908"/>
      <c r="C10" s="909"/>
      <c r="D10" s="910"/>
      <c r="E10" s="958" t="s">
        <v>255</v>
      </c>
      <c r="F10" s="959"/>
      <c r="G10" s="960"/>
      <c r="H10" s="190">
        <v>13200</v>
      </c>
      <c r="I10" s="189" t="s">
        <v>245</v>
      </c>
      <c r="J10" s="952"/>
      <c r="K10" s="954"/>
      <c r="L10" s="202" t="s">
        <v>248</v>
      </c>
      <c r="N10" s="893" t="s">
        <v>88</v>
      </c>
      <c r="O10" s="894"/>
      <c r="Q10" s="223"/>
    </row>
    <row r="11" spans="1:17" ht="15.75" customHeight="1" x14ac:dyDescent="0.3">
      <c r="B11" s="964" t="s">
        <v>240</v>
      </c>
      <c r="C11" s="965"/>
      <c r="D11" s="966"/>
      <c r="E11" s="961" t="s">
        <v>241</v>
      </c>
      <c r="F11" s="962"/>
      <c r="G11" s="963"/>
      <c r="H11" s="197">
        <v>2750</v>
      </c>
      <c r="I11" s="198" t="s">
        <v>246</v>
      </c>
      <c r="J11" s="901" t="s">
        <v>247</v>
      </c>
      <c r="K11" s="903">
        <v>0</v>
      </c>
      <c r="L11" s="205"/>
      <c r="M11" s="192"/>
      <c r="N11" s="895">
        <f>M9+N9</f>
        <v>0</v>
      </c>
      <c r="O11" s="896"/>
      <c r="Q11" s="223"/>
    </row>
    <row r="12" spans="1:17" ht="16.149999999999999" customHeight="1" thickBot="1" x14ac:dyDescent="0.35">
      <c r="B12" s="967"/>
      <c r="C12" s="968"/>
      <c r="D12" s="969"/>
      <c r="E12" s="946" t="s">
        <v>255</v>
      </c>
      <c r="F12" s="947"/>
      <c r="G12" s="948"/>
      <c r="H12" s="199">
        <v>1650</v>
      </c>
      <c r="I12" s="200" t="s">
        <v>246</v>
      </c>
      <c r="J12" s="902"/>
      <c r="K12" s="904"/>
      <c r="L12" s="204" t="s">
        <v>248</v>
      </c>
      <c r="M12" s="192"/>
      <c r="N12" s="897"/>
      <c r="O12" s="898"/>
      <c r="Q12" s="223"/>
    </row>
    <row r="13" spans="1:17" ht="6" customHeight="1" x14ac:dyDescent="0.2">
      <c r="Q13" s="223"/>
    </row>
    <row r="14" spans="1:17" x14ac:dyDescent="0.2">
      <c r="B14" s="884" t="s">
        <v>258</v>
      </c>
      <c r="C14" s="884"/>
      <c r="D14" s="884"/>
      <c r="E14" s="884"/>
      <c r="F14" s="884"/>
      <c r="G14" s="884"/>
      <c r="H14" s="884"/>
      <c r="I14" s="884"/>
      <c r="J14" s="884"/>
      <c r="K14" s="884"/>
      <c r="L14" s="884"/>
      <c r="M14" s="884"/>
      <c r="N14" s="884"/>
      <c r="O14" s="884"/>
      <c r="Q14" s="223"/>
    </row>
    <row r="15" spans="1:17" x14ac:dyDescent="0.2">
      <c r="B15" s="884" t="s">
        <v>260</v>
      </c>
      <c r="C15" s="884"/>
      <c r="D15" s="884"/>
      <c r="E15" s="884"/>
      <c r="F15" s="884"/>
      <c r="G15" s="884"/>
      <c r="H15" s="884"/>
      <c r="I15" s="884"/>
      <c r="J15" s="884"/>
      <c r="K15" s="884"/>
      <c r="L15" s="884"/>
      <c r="M15" s="884"/>
      <c r="N15" s="884"/>
      <c r="O15" s="884"/>
      <c r="Q15" s="223"/>
    </row>
    <row r="16" spans="1:17" ht="6" customHeight="1" x14ac:dyDescent="0.2">
      <c r="Q16" s="223"/>
    </row>
    <row r="17" spans="1:17" ht="16.5" thickBot="1" x14ac:dyDescent="0.25">
      <c r="A17" s="74" t="s">
        <v>242</v>
      </c>
      <c r="D17" s="15" t="s">
        <v>257</v>
      </c>
      <c r="Q17" s="223"/>
    </row>
    <row r="18" spans="1:17" ht="15" thickBot="1" x14ac:dyDescent="0.25">
      <c r="B18" s="979"/>
      <c r="C18" s="980"/>
      <c r="D18" s="899" t="s">
        <v>151</v>
      </c>
      <c r="E18" s="899"/>
      <c r="F18" s="899"/>
      <c r="G18" s="206" t="s">
        <v>251</v>
      </c>
      <c r="H18" s="949"/>
      <c r="I18" s="950"/>
      <c r="J18" s="950"/>
      <c r="K18" s="950"/>
      <c r="L18" s="950"/>
      <c r="M18" s="950"/>
      <c r="N18" s="885" t="s">
        <v>88</v>
      </c>
      <c r="O18" s="886"/>
      <c r="Q18" s="223"/>
    </row>
    <row r="19" spans="1:17" ht="33" customHeight="1" thickBot="1" x14ac:dyDescent="0.25">
      <c r="A19" s="76" t="b">
        <v>0</v>
      </c>
      <c r="B19" s="923"/>
      <c r="C19" s="924"/>
      <c r="D19" s="970" t="s">
        <v>243</v>
      </c>
      <c r="E19" s="970"/>
      <c r="F19" s="970"/>
      <c r="G19" s="196">
        <v>2597</v>
      </c>
      <c r="H19" s="977" t="s">
        <v>466</v>
      </c>
      <c r="I19" s="977"/>
      <c r="J19" s="977"/>
      <c r="K19" s="977"/>
      <c r="L19" s="977"/>
      <c r="M19" s="978"/>
      <c r="N19" s="911">
        <f>IF(A19=TRUE,2597,IF(A19=FALSE,0))</f>
        <v>0</v>
      </c>
      <c r="O19" s="912"/>
      <c r="Q19" s="223"/>
    </row>
    <row r="20" spans="1:17" ht="14.25" customHeight="1" x14ac:dyDescent="0.2">
      <c r="A20" s="195"/>
      <c r="B20" s="938"/>
      <c r="C20" s="939"/>
      <c r="D20" s="887" t="s">
        <v>244</v>
      </c>
      <c r="E20" s="887"/>
      <c r="F20" s="887"/>
      <c r="G20" s="975">
        <v>509</v>
      </c>
      <c r="H20" s="942" t="s">
        <v>253</v>
      </c>
      <c r="I20" s="943"/>
      <c r="J20" s="944"/>
      <c r="K20" s="971" t="s">
        <v>254</v>
      </c>
      <c r="L20" s="972"/>
      <c r="M20" s="972"/>
      <c r="N20" s="913">
        <f>IF(A21=TRUE,509*H21,509*0)</f>
        <v>0</v>
      </c>
      <c r="O20" s="914"/>
      <c r="Q20" s="223"/>
    </row>
    <row r="21" spans="1:17" ht="22.15" customHeight="1" thickBot="1" x14ac:dyDescent="0.4">
      <c r="A21" s="76" t="b">
        <v>0</v>
      </c>
      <c r="B21" s="940"/>
      <c r="C21" s="941"/>
      <c r="D21" s="888"/>
      <c r="E21" s="888"/>
      <c r="F21" s="888"/>
      <c r="G21" s="976"/>
      <c r="H21" s="222">
        <v>0</v>
      </c>
      <c r="I21" s="932" t="s">
        <v>89</v>
      </c>
      <c r="J21" s="932"/>
      <c r="K21" s="973"/>
      <c r="L21" s="974"/>
      <c r="M21" s="974"/>
      <c r="N21" s="915"/>
      <c r="O21" s="916"/>
      <c r="Q21" s="223"/>
    </row>
    <row r="22" spans="1:17" ht="6" customHeight="1" thickBot="1" x14ac:dyDescent="0.25">
      <c r="K22" s="8"/>
      <c r="Q22" s="223"/>
    </row>
    <row r="23" spans="1:17" x14ac:dyDescent="0.2">
      <c r="N23" s="919" t="s">
        <v>55</v>
      </c>
      <c r="O23" s="920"/>
      <c r="Q23" s="223"/>
    </row>
    <row r="24" spans="1:17" ht="21.5" thickBot="1" x14ac:dyDescent="0.25">
      <c r="N24" s="921">
        <f>N11+N19+N20</f>
        <v>0</v>
      </c>
      <c r="O24" s="922"/>
      <c r="Q24" s="223"/>
    </row>
    <row r="25" spans="1:17" ht="16" x14ac:dyDescent="0.2">
      <c r="A25" s="96" t="s">
        <v>91</v>
      </c>
      <c r="Q25" s="223"/>
    </row>
    <row r="26" spans="1:17" ht="26.65" customHeight="1" x14ac:dyDescent="0.2">
      <c r="A26" s="96"/>
      <c r="B26" s="918" t="s">
        <v>467</v>
      </c>
      <c r="C26" s="918"/>
      <c r="D26" s="918"/>
      <c r="E26" s="918"/>
      <c r="F26" s="918"/>
      <c r="G26" s="918"/>
      <c r="H26" s="918"/>
      <c r="I26" s="918"/>
      <c r="J26" s="918"/>
      <c r="K26" s="918"/>
      <c r="L26" s="918"/>
      <c r="M26" s="918"/>
      <c r="N26" s="918"/>
      <c r="O26" s="918"/>
      <c r="Q26" s="223"/>
    </row>
    <row r="27" spans="1:17" ht="26.65" customHeight="1" x14ac:dyDescent="0.2">
      <c r="A27" s="96"/>
      <c r="B27" s="918" t="s">
        <v>261</v>
      </c>
      <c r="C27" s="918"/>
      <c r="D27" s="918"/>
      <c r="E27" s="918"/>
      <c r="F27" s="918"/>
      <c r="G27" s="918"/>
      <c r="H27" s="918"/>
      <c r="I27" s="918"/>
      <c r="J27" s="918"/>
      <c r="K27" s="918"/>
      <c r="L27" s="918"/>
      <c r="M27" s="918"/>
      <c r="N27" s="918"/>
      <c r="O27" s="918"/>
      <c r="Q27" s="223"/>
    </row>
    <row r="28" spans="1:17" ht="16" x14ac:dyDescent="0.2">
      <c r="A28" s="96"/>
      <c r="B28" s="917" t="s">
        <v>262</v>
      </c>
      <c r="C28" s="917"/>
      <c r="D28" s="917"/>
      <c r="E28" s="917"/>
      <c r="F28" s="917"/>
      <c r="G28" s="917"/>
      <c r="H28" s="917"/>
      <c r="I28" s="917"/>
      <c r="J28" s="917"/>
      <c r="K28" s="917"/>
      <c r="L28" s="917"/>
      <c r="M28" s="917"/>
      <c r="N28" s="917"/>
      <c r="O28" s="917"/>
      <c r="Q28" s="223"/>
    </row>
    <row r="29" spans="1:17" ht="6" customHeight="1" thickBot="1" x14ac:dyDescent="0.25">
      <c r="Q29" s="223"/>
    </row>
    <row r="30" spans="1:17" ht="14.25" customHeight="1" x14ac:dyDescent="0.2">
      <c r="A30" s="195"/>
      <c r="B30" s="936"/>
      <c r="C30" s="937"/>
      <c r="D30" s="99" t="s">
        <v>99</v>
      </c>
      <c r="E30" s="929" t="s">
        <v>100</v>
      </c>
      <c r="F30" s="930"/>
      <c r="G30" s="930"/>
      <c r="H30" s="930"/>
      <c r="I30" s="930"/>
      <c r="J30" s="931"/>
      <c r="K30" s="849" t="s">
        <v>101</v>
      </c>
      <c r="L30" s="850"/>
      <c r="M30" s="850"/>
      <c r="N30" s="850"/>
      <c r="O30" s="851"/>
      <c r="Q30" s="223"/>
    </row>
    <row r="31" spans="1:17" ht="16.5" customHeight="1" x14ac:dyDescent="0.2">
      <c r="A31" s="76" t="b">
        <v>0</v>
      </c>
      <c r="B31" s="925">
        <v>1</v>
      </c>
      <c r="C31" s="926"/>
      <c r="D31" s="101"/>
      <c r="E31" s="889"/>
      <c r="F31" s="890"/>
      <c r="G31" s="890"/>
      <c r="H31" s="890"/>
      <c r="I31" s="890"/>
      <c r="J31" s="891"/>
      <c r="K31" s="855"/>
      <c r="L31" s="856"/>
      <c r="M31" s="856"/>
      <c r="N31" s="856"/>
      <c r="O31" s="857"/>
      <c r="Q31" s="223"/>
    </row>
    <row r="32" spans="1:17" ht="16.5" customHeight="1" x14ac:dyDescent="0.2">
      <c r="A32" s="76" t="b">
        <v>0</v>
      </c>
      <c r="B32" s="927">
        <v>2</v>
      </c>
      <c r="C32" s="928"/>
      <c r="D32" s="103"/>
      <c r="E32" s="933"/>
      <c r="F32" s="934"/>
      <c r="G32" s="934"/>
      <c r="H32" s="934"/>
      <c r="I32" s="934"/>
      <c r="J32" s="935"/>
      <c r="K32" s="861"/>
      <c r="L32" s="862"/>
      <c r="M32" s="862"/>
      <c r="N32" s="862"/>
      <c r="O32" s="863"/>
      <c r="Q32" s="223"/>
    </row>
    <row r="33" spans="1:17" ht="16" x14ac:dyDescent="0.2">
      <c r="A33" s="76" t="b">
        <v>0</v>
      </c>
      <c r="B33" s="925">
        <v>3</v>
      </c>
      <c r="C33" s="926"/>
      <c r="D33" s="101"/>
      <c r="E33" s="889"/>
      <c r="F33" s="890"/>
      <c r="G33" s="890"/>
      <c r="H33" s="890"/>
      <c r="I33" s="890"/>
      <c r="J33" s="891"/>
      <c r="K33" s="855"/>
      <c r="L33" s="856"/>
      <c r="M33" s="856"/>
      <c r="N33" s="856"/>
      <c r="O33" s="857"/>
      <c r="Q33" s="223"/>
    </row>
    <row r="34" spans="1:17" ht="16" x14ac:dyDescent="0.2">
      <c r="A34" s="76" t="b">
        <v>0</v>
      </c>
      <c r="B34" s="927">
        <v>4</v>
      </c>
      <c r="C34" s="928"/>
      <c r="D34" s="103"/>
      <c r="E34" s="933"/>
      <c r="F34" s="934"/>
      <c r="G34" s="934"/>
      <c r="H34" s="934"/>
      <c r="I34" s="934"/>
      <c r="J34" s="935"/>
      <c r="K34" s="861"/>
      <c r="L34" s="862"/>
      <c r="M34" s="862"/>
      <c r="N34" s="862"/>
      <c r="O34" s="863"/>
      <c r="Q34" s="223"/>
    </row>
    <row r="35" spans="1:17" ht="16" x14ac:dyDescent="0.2">
      <c r="A35" s="76" t="b">
        <v>0</v>
      </c>
      <c r="B35" s="925">
        <v>5</v>
      </c>
      <c r="C35" s="926"/>
      <c r="D35" s="101"/>
      <c r="E35" s="889"/>
      <c r="F35" s="890"/>
      <c r="G35" s="890"/>
      <c r="H35" s="890"/>
      <c r="I35" s="890"/>
      <c r="J35" s="891"/>
      <c r="K35" s="855"/>
      <c r="L35" s="856"/>
      <c r="M35" s="856"/>
      <c r="N35" s="856"/>
      <c r="O35" s="857"/>
      <c r="Q35" s="223"/>
    </row>
    <row r="36" spans="1:17" ht="16" x14ac:dyDescent="0.2">
      <c r="A36" s="76" t="b">
        <v>0</v>
      </c>
      <c r="B36" s="927">
        <v>6</v>
      </c>
      <c r="C36" s="928"/>
      <c r="D36" s="103"/>
      <c r="E36" s="933"/>
      <c r="F36" s="934"/>
      <c r="G36" s="934"/>
      <c r="H36" s="934"/>
      <c r="I36" s="934"/>
      <c r="J36" s="935"/>
      <c r="K36" s="861"/>
      <c r="L36" s="862"/>
      <c r="M36" s="862"/>
      <c r="N36" s="862"/>
      <c r="O36" s="863"/>
      <c r="Q36" s="223"/>
    </row>
    <row r="37" spans="1:17" ht="16" x14ac:dyDescent="0.2">
      <c r="A37" s="76" t="b">
        <v>0</v>
      </c>
      <c r="B37" s="925">
        <v>7</v>
      </c>
      <c r="C37" s="926"/>
      <c r="D37" s="101"/>
      <c r="E37" s="889"/>
      <c r="F37" s="890"/>
      <c r="G37" s="890"/>
      <c r="H37" s="890"/>
      <c r="I37" s="890"/>
      <c r="J37" s="891"/>
      <c r="K37" s="855"/>
      <c r="L37" s="856"/>
      <c r="M37" s="856"/>
      <c r="N37" s="856"/>
      <c r="O37" s="857"/>
      <c r="Q37" s="223"/>
    </row>
    <row r="38" spans="1:17" ht="16" x14ac:dyDescent="0.2">
      <c r="A38" s="76" t="b">
        <v>0</v>
      </c>
      <c r="B38" s="927">
        <v>8</v>
      </c>
      <c r="C38" s="928"/>
      <c r="D38" s="103"/>
      <c r="E38" s="933"/>
      <c r="F38" s="934"/>
      <c r="G38" s="934"/>
      <c r="H38" s="934"/>
      <c r="I38" s="934"/>
      <c r="J38" s="935"/>
      <c r="K38" s="861"/>
      <c r="L38" s="862"/>
      <c r="M38" s="862"/>
      <c r="N38" s="862"/>
      <c r="O38" s="863"/>
      <c r="Q38" s="223"/>
    </row>
    <row r="39" spans="1:17" ht="16" x14ac:dyDescent="0.2">
      <c r="A39" s="76" t="b">
        <v>0</v>
      </c>
      <c r="B39" s="925">
        <v>9</v>
      </c>
      <c r="C39" s="926"/>
      <c r="D39" s="101"/>
      <c r="E39" s="889"/>
      <c r="F39" s="890"/>
      <c r="G39" s="890"/>
      <c r="H39" s="890"/>
      <c r="I39" s="890"/>
      <c r="J39" s="891"/>
      <c r="K39" s="855"/>
      <c r="L39" s="856"/>
      <c r="M39" s="856"/>
      <c r="N39" s="856"/>
      <c r="O39" s="857"/>
      <c r="Q39" s="223"/>
    </row>
    <row r="40" spans="1:17" ht="16" x14ac:dyDescent="0.2">
      <c r="A40" s="76" t="b">
        <v>0</v>
      </c>
      <c r="B40" s="927">
        <v>10</v>
      </c>
      <c r="C40" s="928"/>
      <c r="D40" s="103"/>
      <c r="E40" s="933"/>
      <c r="F40" s="934"/>
      <c r="G40" s="934"/>
      <c r="H40" s="934"/>
      <c r="I40" s="934"/>
      <c r="J40" s="935"/>
      <c r="K40" s="861"/>
      <c r="L40" s="862"/>
      <c r="M40" s="862"/>
      <c r="N40" s="862"/>
      <c r="O40" s="863"/>
      <c r="Q40" s="223"/>
    </row>
    <row r="41" spans="1:17" ht="6" customHeight="1" x14ac:dyDescent="0.2">
      <c r="A41" s="195"/>
      <c r="Q41" s="223"/>
    </row>
    <row r="42" spans="1:17" x14ac:dyDescent="0.2">
      <c r="A42" s="6" t="s">
        <v>263</v>
      </c>
      <c r="Q42" s="223"/>
    </row>
    <row r="43" spans="1:17" ht="56.25" customHeight="1" x14ac:dyDescent="0.2">
      <c r="B43" s="713" t="s">
        <v>417</v>
      </c>
      <c r="C43" s="713"/>
      <c r="D43" s="713"/>
      <c r="E43" s="713"/>
      <c r="F43" s="713"/>
      <c r="G43" s="713"/>
      <c r="H43" s="713"/>
      <c r="I43" s="713"/>
      <c r="J43" s="713"/>
      <c r="K43" s="713"/>
      <c r="L43" s="713"/>
      <c r="M43" s="713"/>
      <c r="N43" s="713"/>
      <c r="O43" s="713"/>
      <c r="Q43" s="223"/>
    </row>
    <row r="44" spans="1:17" ht="6" customHeight="1" x14ac:dyDescent="0.2">
      <c r="Q44" s="223"/>
    </row>
    <row r="45" spans="1:17" x14ac:dyDescent="0.2">
      <c r="A45" s="76" t="b">
        <v>0</v>
      </c>
      <c r="B45" s="295"/>
      <c r="C45" s="982" t="s">
        <v>418</v>
      </c>
      <c r="D45" s="982"/>
      <c r="E45" s="982"/>
      <c r="F45" s="982"/>
      <c r="G45" s="982"/>
      <c r="H45" s="982"/>
      <c r="I45" s="982"/>
      <c r="J45" s="982"/>
      <c r="K45" s="982"/>
      <c r="L45" s="982"/>
      <c r="M45" s="982"/>
      <c r="N45" s="982"/>
      <c r="O45" s="982"/>
      <c r="Q45" s="223"/>
    </row>
    <row r="46" spans="1:17" ht="6" customHeight="1" x14ac:dyDescent="0.2">
      <c r="C46" s="208"/>
      <c r="D46" s="208"/>
      <c r="E46" s="208"/>
      <c r="F46" s="208"/>
      <c r="G46" s="208"/>
      <c r="H46" s="208"/>
      <c r="I46" s="208"/>
      <c r="J46" s="208"/>
      <c r="K46" s="208"/>
      <c r="L46" s="208"/>
      <c r="M46" s="208"/>
      <c r="N46" s="208"/>
      <c r="O46" s="208"/>
      <c r="Q46" s="223"/>
    </row>
    <row r="47" spans="1:17" ht="46.5" customHeight="1" thickBot="1" x14ac:dyDescent="0.4">
      <c r="H47" s="296" t="s">
        <v>347</v>
      </c>
      <c r="I47" s="981"/>
      <c r="J47" s="981"/>
      <c r="K47" s="981"/>
      <c r="L47" s="981"/>
      <c r="M47" s="981"/>
      <c r="N47" s="981"/>
      <c r="O47" s="981"/>
      <c r="Q47" s="223"/>
    </row>
    <row r="48" spans="1:17" x14ac:dyDescent="0.2">
      <c r="Q48" s="223"/>
    </row>
    <row r="49" spans="1:17" ht="51" customHeight="1" x14ac:dyDescent="0.2">
      <c r="A49" s="223"/>
      <c r="B49" s="223"/>
      <c r="C49" s="223"/>
      <c r="D49" s="223"/>
      <c r="E49" s="223"/>
      <c r="F49" s="223"/>
      <c r="G49" s="223"/>
      <c r="H49" s="223"/>
      <c r="I49" s="223"/>
      <c r="J49" s="223"/>
      <c r="K49" s="223"/>
      <c r="L49" s="223"/>
      <c r="M49" s="223"/>
      <c r="N49" s="223"/>
      <c r="O49" s="223"/>
      <c r="P49" s="223"/>
      <c r="Q49" s="223"/>
    </row>
  </sheetData>
  <sheetProtection sheet="1" objects="1" scenarios="1" formatCells="0"/>
  <mergeCells count="77">
    <mergeCell ref="B33:C33"/>
    <mergeCell ref="E33:J33"/>
    <mergeCell ref="K33:O33"/>
    <mergeCell ref="B36:C36"/>
    <mergeCell ref="E36:J36"/>
    <mergeCell ref="K36:O36"/>
    <mergeCell ref="B34:C34"/>
    <mergeCell ref="E34:J34"/>
    <mergeCell ref="K34:O34"/>
    <mergeCell ref="B35:C35"/>
    <mergeCell ref="E35:J35"/>
    <mergeCell ref="K35:O35"/>
    <mergeCell ref="B18:C18"/>
    <mergeCell ref="I47:O47"/>
    <mergeCell ref="B37:C37"/>
    <mergeCell ref="E37:J37"/>
    <mergeCell ref="K37:O37"/>
    <mergeCell ref="B38:C38"/>
    <mergeCell ref="E38:J38"/>
    <mergeCell ref="K38:O38"/>
    <mergeCell ref="B39:C39"/>
    <mergeCell ref="E39:J39"/>
    <mergeCell ref="K39:O39"/>
    <mergeCell ref="B40:C40"/>
    <mergeCell ref="E40:J40"/>
    <mergeCell ref="K40:O40"/>
    <mergeCell ref="B43:O43"/>
    <mergeCell ref="C45:O45"/>
    <mergeCell ref="H18:M18"/>
    <mergeCell ref="D19:F19"/>
    <mergeCell ref="K20:M21"/>
    <mergeCell ref="G20:G21"/>
    <mergeCell ref="H19:M19"/>
    <mergeCell ref="M5:O5"/>
    <mergeCell ref="D5:J5"/>
    <mergeCell ref="E12:G12"/>
    <mergeCell ref="E8:I8"/>
    <mergeCell ref="J9:J10"/>
    <mergeCell ref="K9:K10"/>
    <mergeCell ref="E9:G9"/>
    <mergeCell ref="E10:G10"/>
    <mergeCell ref="E11:G11"/>
    <mergeCell ref="B11:D12"/>
    <mergeCell ref="B31:C31"/>
    <mergeCell ref="B32:C32"/>
    <mergeCell ref="E30:J30"/>
    <mergeCell ref="B26:O26"/>
    <mergeCell ref="I21:J21"/>
    <mergeCell ref="K30:O30"/>
    <mergeCell ref="E32:J32"/>
    <mergeCell ref="K32:O32"/>
    <mergeCell ref="B30:C30"/>
    <mergeCell ref="B20:C21"/>
    <mergeCell ref="H20:J20"/>
    <mergeCell ref="N19:O19"/>
    <mergeCell ref="N20:O21"/>
    <mergeCell ref="B28:O28"/>
    <mergeCell ref="B27:O27"/>
    <mergeCell ref="N23:O23"/>
    <mergeCell ref="N24:O24"/>
    <mergeCell ref="B19:C19"/>
    <mergeCell ref="B14:O14"/>
    <mergeCell ref="O3:P3"/>
    <mergeCell ref="N18:O18"/>
    <mergeCell ref="D20:F21"/>
    <mergeCell ref="E31:J31"/>
    <mergeCell ref="K31:O31"/>
    <mergeCell ref="D3:G3"/>
    <mergeCell ref="B15:O15"/>
    <mergeCell ref="N10:O10"/>
    <mergeCell ref="N11:O12"/>
    <mergeCell ref="D18:F18"/>
    <mergeCell ref="B8:D8"/>
    <mergeCell ref="J11:J12"/>
    <mergeCell ref="K11:K12"/>
    <mergeCell ref="J8:L8"/>
    <mergeCell ref="B9:D10"/>
  </mergeCells>
  <phoneticPr fontId="1"/>
  <conditionalFormatting sqref="B45">
    <cfRule type="expression" dxfId="84" priority="103">
      <formula>$A$45=TRUE</formula>
    </cfRule>
  </conditionalFormatting>
  <conditionalFormatting sqref="B31:C31">
    <cfRule type="expression" dxfId="83" priority="81">
      <formula>(K9+K11)&gt;=1</formula>
    </cfRule>
    <cfRule type="expression" dxfId="82" priority="80">
      <formula>A31=TRUE</formula>
    </cfRule>
  </conditionalFormatting>
  <conditionalFormatting sqref="B32:C32">
    <cfRule type="expression" dxfId="81" priority="76">
      <formula>(K9+K11)&gt;=2</formula>
    </cfRule>
    <cfRule type="expression" dxfId="80" priority="37">
      <formula>A32=TRUE</formula>
    </cfRule>
  </conditionalFormatting>
  <conditionalFormatting sqref="B33:C33">
    <cfRule type="expression" dxfId="79" priority="72">
      <formula>(K9+K11)&gt;=3</formula>
    </cfRule>
    <cfRule type="expression" dxfId="78" priority="33">
      <formula>A33=TRUE</formula>
    </cfRule>
  </conditionalFormatting>
  <conditionalFormatting sqref="B34:C34">
    <cfRule type="expression" dxfId="77" priority="29">
      <formula>A34=TRUE</formula>
    </cfRule>
    <cfRule type="expression" dxfId="76" priority="68">
      <formula>(K9+K11)&gt;=4</formula>
    </cfRule>
  </conditionalFormatting>
  <conditionalFormatting sqref="B35:C35">
    <cfRule type="expression" dxfId="75" priority="25">
      <formula>A35=TRUE</formula>
    </cfRule>
    <cfRule type="expression" dxfId="74" priority="64">
      <formula>(K9+K11)&gt;=5</formula>
    </cfRule>
  </conditionalFormatting>
  <conditionalFormatting sqref="B36:C36">
    <cfRule type="expression" dxfId="73" priority="21">
      <formula>A36=TRUE</formula>
    </cfRule>
    <cfRule type="expression" dxfId="72" priority="60">
      <formula>(K9+K11)&gt;=6</formula>
    </cfRule>
  </conditionalFormatting>
  <conditionalFormatting sqref="B37:C37">
    <cfRule type="expression" dxfId="71" priority="17">
      <formula>A37=TRUE</formula>
    </cfRule>
    <cfRule type="expression" dxfId="70" priority="56">
      <formula>(K9+K11)&gt;=7</formula>
    </cfRule>
  </conditionalFormatting>
  <conditionalFormatting sqref="B38:C38">
    <cfRule type="expression" dxfId="69" priority="13">
      <formula>A38=TRUE</formula>
    </cfRule>
    <cfRule type="expression" dxfId="68" priority="52">
      <formula>(K9+K11)&gt;=8</formula>
    </cfRule>
  </conditionalFormatting>
  <conditionalFormatting sqref="B39:C39">
    <cfRule type="expression" dxfId="67" priority="9">
      <formula>A39=TRUE</formula>
    </cfRule>
    <cfRule type="expression" dxfId="66" priority="48">
      <formula>(K9+K11)&gt;=9</formula>
    </cfRule>
  </conditionalFormatting>
  <conditionalFormatting sqref="B40:C40">
    <cfRule type="expression" dxfId="65" priority="44">
      <formula>(K9+K11)&gt;=10</formula>
    </cfRule>
    <cfRule type="expression" dxfId="64" priority="5">
      <formula>A40=TRUE</formula>
    </cfRule>
  </conditionalFormatting>
  <conditionalFormatting sqref="B20:G21 K20:O21 I21:J21">
    <cfRule type="expression" dxfId="63" priority="104">
      <formula>$A$21=TRUE</formula>
    </cfRule>
  </conditionalFormatting>
  <conditionalFormatting sqref="B19:O19">
    <cfRule type="expression" dxfId="62" priority="105">
      <formula>$A$19=TRUE</formula>
    </cfRule>
  </conditionalFormatting>
  <conditionalFormatting sqref="C45:O45">
    <cfRule type="expression" dxfId="61" priority="1">
      <formula>A45=TRUE</formula>
    </cfRule>
  </conditionalFormatting>
  <conditionalFormatting sqref="D31">
    <cfRule type="expression" dxfId="60" priority="79">
      <formula>(K9+K11)&gt;=1</formula>
    </cfRule>
    <cfRule type="expression" dxfId="59" priority="40">
      <formula>A31=TRUE</formula>
    </cfRule>
  </conditionalFormatting>
  <conditionalFormatting sqref="D32">
    <cfRule type="expression" dxfId="58" priority="75">
      <formula>(K9+K11)&gt;=2</formula>
    </cfRule>
    <cfRule type="expression" dxfId="57" priority="36">
      <formula>A32=TRUE</formula>
    </cfRule>
  </conditionalFormatting>
  <conditionalFormatting sqref="D33">
    <cfRule type="expression" dxfId="56" priority="71">
      <formula>(K9+K11)&gt;=3</formula>
    </cfRule>
    <cfRule type="expression" dxfId="55" priority="32">
      <formula>A33=TRUE</formula>
    </cfRule>
  </conditionalFormatting>
  <conditionalFormatting sqref="D34">
    <cfRule type="expression" dxfId="54" priority="28">
      <formula>A34=TRUE</formula>
    </cfRule>
    <cfRule type="expression" dxfId="53" priority="67">
      <formula>(K9+K11)&gt;=4</formula>
    </cfRule>
  </conditionalFormatting>
  <conditionalFormatting sqref="D35">
    <cfRule type="expression" dxfId="52" priority="24">
      <formula>A35=TRUE</formula>
    </cfRule>
    <cfRule type="expression" dxfId="51" priority="63">
      <formula>(K9+K11)&gt;=5</formula>
    </cfRule>
  </conditionalFormatting>
  <conditionalFormatting sqref="D36">
    <cfRule type="expression" dxfId="50" priority="20">
      <formula>A36=TRUE</formula>
    </cfRule>
    <cfRule type="expression" dxfId="49" priority="59">
      <formula>(K9+K11)&gt;=6</formula>
    </cfRule>
  </conditionalFormatting>
  <conditionalFormatting sqref="D37">
    <cfRule type="expression" dxfId="48" priority="16">
      <formula>A37=TRUE</formula>
    </cfRule>
    <cfRule type="expression" dxfId="47" priority="55">
      <formula>(K9+K11)&gt;=7</formula>
    </cfRule>
  </conditionalFormatting>
  <conditionalFormatting sqref="D38">
    <cfRule type="expression" dxfId="46" priority="12">
      <formula>A38=TRUE</formula>
    </cfRule>
    <cfRule type="expression" dxfId="45" priority="51">
      <formula>(K9+K11)&gt;=8</formula>
    </cfRule>
  </conditionalFormatting>
  <conditionalFormatting sqref="D39">
    <cfRule type="expression" dxfId="44" priority="8">
      <formula>A39=TRUE</formula>
    </cfRule>
    <cfRule type="expression" dxfId="43" priority="47">
      <formula>(K9+K11)&gt;=9</formula>
    </cfRule>
  </conditionalFormatting>
  <conditionalFormatting sqref="D40">
    <cfRule type="expression" dxfId="42" priority="43">
      <formula>(K9+K11)&gt;=10</formula>
    </cfRule>
    <cfRule type="expression" dxfId="41" priority="4">
      <formula>A40=TRUE</formula>
    </cfRule>
  </conditionalFormatting>
  <conditionalFormatting sqref="E31:J31">
    <cfRule type="expression" dxfId="40" priority="39">
      <formula>A31=TRUE</formula>
    </cfRule>
    <cfRule type="expression" dxfId="39" priority="78">
      <formula>(K9+K11)&gt;=1</formula>
    </cfRule>
  </conditionalFormatting>
  <conditionalFormatting sqref="E32:J32">
    <cfRule type="expression" dxfId="38" priority="35">
      <formula>A32=TRUE</formula>
    </cfRule>
    <cfRule type="expression" dxfId="37" priority="74">
      <formula>(K9+K11)&gt;=2</formula>
    </cfRule>
  </conditionalFormatting>
  <conditionalFormatting sqref="E33:J33">
    <cfRule type="expression" dxfId="36" priority="31">
      <formula>A33=TRUE</formula>
    </cfRule>
    <cfRule type="expression" dxfId="35" priority="70">
      <formula>(K9+K11)&gt;=3</formula>
    </cfRule>
  </conditionalFormatting>
  <conditionalFormatting sqref="E34:J34">
    <cfRule type="expression" dxfId="34" priority="66">
      <formula>(K9+K11)&gt;=4</formula>
    </cfRule>
    <cfRule type="expression" dxfId="33" priority="27">
      <formula>A34=TRUE</formula>
    </cfRule>
  </conditionalFormatting>
  <conditionalFormatting sqref="E35:J35">
    <cfRule type="expression" dxfId="32" priority="23">
      <formula>A35=TRUE</formula>
    </cfRule>
    <cfRule type="expression" dxfId="31" priority="62">
      <formula>(K9+K11)&gt;=5</formula>
    </cfRule>
  </conditionalFormatting>
  <conditionalFormatting sqref="E36:J36">
    <cfRule type="expression" dxfId="30" priority="19">
      <formula>A36=TRUE</formula>
    </cfRule>
    <cfRule type="expression" dxfId="29" priority="58">
      <formula>(K9+K11)&gt;=6</formula>
    </cfRule>
  </conditionalFormatting>
  <conditionalFormatting sqref="E37:J37">
    <cfRule type="expression" dxfId="28" priority="54">
      <formula>(K9+K11)&gt;=7</formula>
    </cfRule>
    <cfRule type="expression" dxfId="27" priority="15">
      <formula>A37=TRUE</formula>
    </cfRule>
  </conditionalFormatting>
  <conditionalFormatting sqref="E38:J38">
    <cfRule type="expression" dxfId="26" priority="50">
      <formula>(K9+K11)&gt;=8</formula>
    </cfRule>
    <cfRule type="expression" dxfId="25" priority="11">
      <formula>A38=TRUE</formula>
    </cfRule>
  </conditionalFormatting>
  <conditionalFormatting sqref="E39:J39">
    <cfRule type="expression" dxfId="24" priority="46">
      <formula>(K9+K11)&gt;=9</formula>
    </cfRule>
    <cfRule type="expression" dxfId="23" priority="7">
      <formula>A39=TRUE</formula>
    </cfRule>
  </conditionalFormatting>
  <conditionalFormatting sqref="E40:J40">
    <cfRule type="expression" dxfId="22" priority="3">
      <formula>A40=TRUE</formula>
    </cfRule>
    <cfRule type="expression" dxfId="21" priority="42">
      <formula>(K9+K11)&gt;=10</formula>
    </cfRule>
  </conditionalFormatting>
  <conditionalFormatting sqref="H21">
    <cfRule type="expression" dxfId="20" priority="122">
      <formula>$A$21=TRUE</formula>
    </cfRule>
  </conditionalFormatting>
  <conditionalFormatting sqref="K31:O31">
    <cfRule type="expression" dxfId="19" priority="38">
      <formula>A31=TRUE</formula>
    </cfRule>
    <cfRule type="expression" dxfId="18" priority="77">
      <formula>(K9+K11)&gt;=1</formula>
    </cfRule>
  </conditionalFormatting>
  <conditionalFormatting sqref="K32:O32">
    <cfRule type="expression" dxfId="17" priority="34">
      <formula>A32=TRUE</formula>
    </cfRule>
    <cfRule type="expression" dxfId="16" priority="73">
      <formula>(K9+K11)&gt;=2</formula>
    </cfRule>
  </conditionalFormatting>
  <conditionalFormatting sqref="K33:O33">
    <cfRule type="expression" dxfId="15" priority="69">
      <formula>(K9+K11)&gt;=3</formula>
    </cfRule>
    <cfRule type="expression" dxfId="14" priority="30">
      <formula>A33=TRUE</formula>
    </cfRule>
  </conditionalFormatting>
  <conditionalFormatting sqref="K34:O34">
    <cfRule type="expression" dxfId="13" priority="65">
      <formula>(K9+K11)&gt;=4</formula>
    </cfRule>
    <cfRule type="expression" dxfId="12" priority="26">
      <formula>A34=TRUE</formula>
    </cfRule>
  </conditionalFormatting>
  <conditionalFormatting sqref="K35:O35">
    <cfRule type="expression" dxfId="11" priority="61">
      <formula>(K9+K11)&gt;=5</formula>
    </cfRule>
    <cfRule type="expression" dxfId="10" priority="22">
      <formula>A35=TRUE</formula>
    </cfRule>
  </conditionalFormatting>
  <conditionalFormatting sqref="K36:O36">
    <cfRule type="expression" dxfId="9" priority="18">
      <formula>A36=TRUE</formula>
    </cfRule>
    <cfRule type="expression" dxfId="8" priority="57">
      <formula>(K9+K11)&gt;=6</formula>
    </cfRule>
  </conditionalFormatting>
  <conditionalFormatting sqref="K37:O37">
    <cfRule type="expression" dxfId="7" priority="14">
      <formula>A37=TRUE</formula>
    </cfRule>
    <cfRule type="expression" dxfId="6" priority="53">
      <formula>(K9+K11)&gt;=7</formula>
    </cfRule>
  </conditionalFormatting>
  <conditionalFormatting sqref="K38:O38">
    <cfRule type="expression" dxfId="5" priority="10">
      <formula>A38=TRUE</formula>
    </cfRule>
    <cfRule type="expression" dxfId="4" priority="49">
      <formula>(K9+K11)&gt;=8</formula>
    </cfRule>
  </conditionalFormatting>
  <conditionalFormatting sqref="K39:O39">
    <cfRule type="expression" dxfId="3" priority="6">
      <formula>A39=TRUE</formula>
    </cfRule>
    <cfRule type="expression" dxfId="2" priority="45">
      <formula>(K9+K11)&gt;=9</formula>
    </cfRule>
  </conditionalFormatting>
  <conditionalFormatting sqref="K40:O40">
    <cfRule type="expression" dxfId="1" priority="41">
      <formula>(K9+K11)&gt;=10</formula>
    </cfRule>
    <cfRule type="expression" dxfId="0" priority="2">
      <formula>A40=TRUE</formula>
    </cfRule>
  </conditionalFormatting>
  <printOptions horizontalCentered="1" verticalCentered="1"/>
  <pageMargins left="0.31496062992125984" right="0.31496062992125984" top="0.35433070866141736" bottom="0.35433070866141736" header="0" footer="0"/>
  <pageSetup paperSize="9" scale="87" orientation="portrait" r:id="rId1"/>
  <ignoredErrors>
    <ignoredError sqref="M9:N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locked="0" defaultSize="0" autoFill="0" autoLine="0" autoPict="0">
                <anchor moveWithCells="1">
                  <from>
                    <xdr:col>3</xdr:col>
                    <xdr:colOff>203200</xdr:colOff>
                    <xdr:row>30</xdr:row>
                    <xdr:rowOff>0</xdr:rowOff>
                  </from>
                  <to>
                    <xdr:col>3</xdr:col>
                    <xdr:colOff>431800</xdr:colOff>
                    <xdr:row>31</xdr:row>
                    <xdr:rowOff>0</xdr:rowOff>
                  </to>
                </anchor>
              </controlPr>
            </control>
          </mc:Choice>
        </mc:AlternateContent>
        <mc:AlternateContent xmlns:mc="http://schemas.openxmlformats.org/markup-compatibility/2006">
          <mc:Choice Requires="x14">
            <control shapeId="7170" r:id="rId5" name="Check Box 2">
              <controlPr locked="0" defaultSize="0" autoFill="0" autoLine="0" autoPict="0">
                <anchor moveWithCells="1">
                  <from>
                    <xdr:col>3</xdr:col>
                    <xdr:colOff>203200</xdr:colOff>
                    <xdr:row>31</xdr:row>
                    <xdr:rowOff>0</xdr:rowOff>
                  </from>
                  <to>
                    <xdr:col>3</xdr:col>
                    <xdr:colOff>431800</xdr:colOff>
                    <xdr:row>32</xdr:row>
                    <xdr:rowOff>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xdr:col>
                    <xdr:colOff>203200</xdr:colOff>
                    <xdr:row>18</xdr:row>
                    <xdr:rowOff>95250</xdr:rowOff>
                  </from>
                  <to>
                    <xdr:col>2</xdr:col>
                    <xdr:colOff>215900</xdr:colOff>
                    <xdr:row>18</xdr:row>
                    <xdr:rowOff>361950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xdr:col>
                    <xdr:colOff>203200</xdr:colOff>
                    <xdr:row>19</xdr:row>
                    <xdr:rowOff>120650</xdr:rowOff>
                  </from>
                  <to>
                    <xdr:col>2</xdr:col>
                    <xdr:colOff>146050</xdr:colOff>
                    <xdr:row>20</xdr:row>
                    <xdr:rowOff>171450</xdr:rowOff>
                  </to>
                </anchor>
              </controlPr>
            </control>
          </mc:Choice>
        </mc:AlternateContent>
        <mc:AlternateContent xmlns:mc="http://schemas.openxmlformats.org/markup-compatibility/2006">
          <mc:Choice Requires="x14">
            <control shapeId="7179" r:id="rId8" name="Check Box 11">
              <controlPr locked="0" defaultSize="0" autoFill="0" autoLine="0" autoPict="0">
                <anchor moveWithCells="1">
                  <from>
                    <xdr:col>3</xdr:col>
                    <xdr:colOff>203200</xdr:colOff>
                    <xdr:row>31</xdr:row>
                    <xdr:rowOff>184150</xdr:rowOff>
                  </from>
                  <to>
                    <xdr:col>3</xdr:col>
                    <xdr:colOff>431800</xdr:colOff>
                    <xdr:row>33</xdr:row>
                    <xdr:rowOff>12700</xdr:rowOff>
                  </to>
                </anchor>
              </controlPr>
            </control>
          </mc:Choice>
        </mc:AlternateContent>
        <mc:AlternateContent xmlns:mc="http://schemas.openxmlformats.org/markup-compatibility/2006">
          <mc:Choice Requires="x14">
            <control shapeId="7180" r:id="rId9" name="Check Box 12">
              <controlPr locked="0" defaultSize="0" autoFill="0" autoLine="0" autoPict="0">
                <anchor moveWithCells="1">
                  <from>
                    <xdr:col>3</xdr:col>
                    <xdr:colOff>203200</xdr:colOff>
                    <xdr:row>32</xdr:row>
                    <xdr:rowOff>171450</xdr:rowOff>
                  </from>
                  <to>
                    <xdr:col>3</xdr:col>
                    <xdr:colOff>431800</xdr:colOff>
                    <xdr:row>34</xdr:row>
                    <xdr:rowOff>12700</xdr:rowOff>
                  </to>
                </anchor>
              </controlPr>
            </control>
          </mc:Choice>
        </mc:AlternateContent>
        <mc:AlternateContent xmlns:mc="http://schemas.openxmlformats.org/markup-compatibility/2006">
          <mc:Choice Requires="x14">
            <control shapeId="7181" r:id="rId10" name="Check Box 13">
              <controlPr locked="0" defaultSize="0" autoFill="0" autoLine="0" autoPict="0">
                <anchor moveWithCells="1">
                  <from>
                    <xdr:col>3</xdr:col>
                    <xdr:colOff>203200</xdr:colOff>
                    <xdr:row>33</xdr:row>
                    <xdr:rowOff>184150</xdr:rowOff>
                  </from>
                  <to>
                    <xdr:col>3</xdr:col>
                    <xdr:colOff>431800</xdr:colOff>
                    <xdr:row>35</xdr:row>
                    <xdr:rowOff>19050</xdr:rowOff>
                  </to>
                </anchor>
              </controlPr>
            </control>
          </mc:Choice>
        </mc:AlternateContent>
        <mc:AlternateContent xmlns:mc="http://schemas.openxmlformats.org/markup-compatibility/2006">
          <mc:Choice Requires="x14">
            <control shapeId="7182" r:id="rId11" name="Check Box 14">
              <controlPr locked="0" defaultSize="0" autoFill="0" autoLine="0" autoPict="0">
                <anchor moveWithCells="1">
                  <from>
                    <xdr:col>3</xdr:col>
                    <xdr:colOff>203200</xdr:colOff>
                    <xdr:row>34</xdr:row>
                    <xdr:rowOff>184150</xdr:rowOff>
                  </from>
                  <to>
                    <xdr:col>3</xdr:col>
                    <xdr:colOff>431800</xdr:colOff>
                    <xdr:row>36</xdr:row>
                    <xdr:rowOff>19050</xdr:rowOff>
                  </to>
                </anchor>
              </controlPr>
            </control>
          </mc:Choice>
        </mc:AlternateContent>
        <mc:AlternateContent xmlns:mc="http://schemas.openxmlformats.org/markup-compatibility/2006">
          <mc:Choice Requires="x14">
            <control shapeId="7183" r:id="rId12" name="Check Box 15">
              <controlPr defaultSize="0" autoFill="0" autoLine="0" autoPict="0">
                <anchor moveWithCells="1">
                  <from>
                    <xdr:col>1</xdr:col>
                    <xdr:colOff>69850</xdr:colOff>
                    <xdr:row>43</xdr:row>
                    <xdr:rowOff>50800</xdr:rowOff>
                  </from>
                  <to>
                    <xdr:col>2</xdr:col>
                    <xdr:colOff>19050</xdr:colOff>
                    <xdr:row>45</xdr:row>
                    <xdr:rowOff>25400</xdr:rowOff>
                  </to>
                </anchor>
              </controlPr>
            </control>
          </mc:Choice>
        </mc:AlternateContent>
        <mc:AlternateContent xmlns:mc="http://schemas.openxmlformats.org/markup-compatibility/2006">
          <mc:Choice Requires="x14">
            <control shapeId="7192" r:id="rId13" name="Check Box 24">
              <controlPr locked="0" defaultSize="0" autoFill="0" autoLine="0" autoPict="0">
                <anchor moveWithCells="1">
                  <from>
                    <xdr:col>3</xdr:col>
                    <xdr:colOff>203200</xdr:colOff>
                    <xdr:row>35</xdr:row>
                    <xdr:rowOff>184150</xdr:rowOff>
                  </from>
                  <to>
                    <xdr:col>3</xdr:col>
                    <xdr:colOff>431800</xdr:colOff>
                    <xdr:row>37</xdr:row>
                    <xdr:rowOff>19050</xdr:rowOff>
                  </to>
                </anchor>
              </controlPr>
            </control>
          </mc:Choice>
        </mc:AlternateContent>
        <mc:AlternateContent xmlns:mc="http://schemas.openxmlformats.org/markup-compatibility/2006">
          <mc:Choice Requires="x14">
            <control shapeId="7193" r:id="rId14" name="Check Box 25">
              <controlPr locked="0" defaultSize="0" autoFill="0" autoLine="0" autoPict="0">
                <anchor moveWithCells="1">
                  <from>
                    <xdr:col>3</xdr:col>
                    <xdr:colOff>203200</xdr:colOff>
                    <xdr:row>36</xdr:row>
                    <xdr:rowOff>184150</xdr:rowOff>
                  </from>
                  <to>
                    <xdr:col>3</xdr:col>
                    <xdr:colOff>431800</xdr:colOff>
                    <xdr:row>38</xdr:row>
                    <xdr:rowOff>19050</xdr:rowOff>
                  </to>
                </anchor>
              </controlPr>
            </control>
          </mc:Choice>
        </mc:AlternateContent>
        <mc:AlternateContent xmlns:mc="http://schemas.openxmlformats.org/markup-compatibility/2006">
          <mc:Choice Requires="x14">
            <control shapeId="7194" r:id="rId15" name="Check Box 26">
              <controlPr locked="0" defaultSize="0" autoFill="0" autoLine="0" autoPict="0">
                <anchor moveWithCells="1">
                  <from>
                    <xdr:col>3</xdr:col>
                    <xdr:colOff>203200</xdr:colOff>
                    <xdr:row>37</xdr:row>
                    <xdr:rowOff>184150</xdr:rowOff>
                  </from>
                  <to>
                    <xdr:col>3</xdr:col>
                    <xdr:colOff>431800</xdr:colOff>
                    <xdr:row>39</xdr:row>
                    <xdr:rowOff>25400</xdr:rowOff>
                  </to>
                </anchor>
              </controlPr>
            </control>
          </mc:Choice>
        </mc:AlternateContent>
        <mc:AlternateContent xmlns:mc="http://schemas.openxmlformats.org/markup-compatibility/2006">
          <mc:Choice Requires="x14">
            <control shapeId="7195" r:id="rId16" name="Check Box 27">
              <controlPr locked="0" defaultSize="0" autoFill="0" autoLine="0" autoPict="0">
                <anchor moveWithCells="1">
                  <from>
                    <xdr:col>3</xdr:col>
                    <xdr:colOff>203200</xdr:colOff>
                    <xdr:row>38</xdr:row>
                    <xdr:rowOff>184150</xdr:rowOff>
                  </from>
                  <to>
                    <xdr:col>3</xdr:col>
                    <xdr:colOff>431800</xdr:colOff>
                    <xdr:row>40</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データ版について</vt:lpstr>
      <vt:lpstr>A. 教室用</vt:lpstr>
      <vt:lpstr>B. ホームワーク</vt:lpstr>
      <vt:lpstr>B-2. 缶バッジ</vt:lpstr>
      <vt:lpstr>B-3. シール</vt:lpstr>
      <vt:lpstr>C. Click, CL価格</vt:lpstr>
      <vt:lpstr>D. Click注文</vt:lpstr>
      <vt:lpstr>E. CL注文</vt:lpstr>
      <vt:lpstr>F-1. Click Flash</vt:lpstr>
      <vt:lpstr>F-2. CF確認書</vt:lpstr>
      <vt:lpstr>'A. 教室用'!Print_Area</vt:lpstr>
      <vt:lpstr>'B. ホームワーク'!Print_Area</vt:lpstr>
      <vt:lpstr>'B-2. 缶バッジ'!Print_Area</vt:lpstr>
      <vt:lpstr>'B-3. シール'!Print_Area</vt:lpstr>
      <vt:lpstr>'D. Click注文'!Print_Area</vt:lpstr>
      <vt:lpstr>'E. CL注文'!Print_Area</vt:lpstr>
      <vt:lpstr>'F-1. Click Flash'!Print_Area</vt:lpstr>
      <vt:lpstr>データ版について!Print_Area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Megumi Pacific English Club</cp:lastModifiedBy>
  <cp:lastPrinted>2024-03-12T03:52:19Z</cp:lastPrinted>
  <dcterms:created xsi:type="dcterms:W3CDTF">2021-06-09T01:11:17Z</dcterms:created>
  <dcterms:modified xsi:type="dcterms:W3CDTF">2024-03-12T03:55:14Z</dcterms:modified>
</cp:coreProperties>
</file>